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120" windowHeight="7440" activeTab="0"/>
  </bookViews>
  <sheets>
    <sheet name="FRANÇAIS" sheetId="1" r:id="rId1"/>
    <sheet name="ENGLISH" sheetId="2" r:id="rId2"/>
    <sheet name="Définitions " sheetId="3" r:id="rId3"/>
  </sheets>
  <externalReferences>
    <externalReference r:id="rId6"/>
    <externalReference r:id="rId7"/>
  </externalReferences>
  <definedNames>
    <definedName name="annees" localSheetId="2">#REF!</definedName>
    <definedName name="annees">'FRANÇAIS'!$J$1:$J$7</definedName>
    <definedName name="choice">'ENGLISH'!$J$43:$J$56</definedName>
    <definedName name="choix">'FRANÇAIS'!$J$45:$J$59</definedName>
    <definedName name="cours">#REF!</definedName>
    <definedName name="cours_obli_gen">'[1]Listes'!$A$23:$A$25</definedName>
    <definedName name="coursbim6030">#REF!</definedName>
    <definedName name="course">'ENGLISH'!$J$12:$J$17</definedName>
    <definedName name="coursoblig">#REF!</definedName>
    <definedName name="coursoption">#REF!</definedName>
    <definedName name="dir">#REF!</definedName>
    <definedName name="dir_EN">'ENGLISH'!$N$2:$N$26</definedName>
    <definedName name="dir_IRIC">'FRANÇAIS'!$O$2:$O$26</definedName>
    <definedName name="option_bs">'FRANÇAIS'!$L$23:$L$31</definedName>
    <definedName name="representant_UA" localSheetId="1">'ENGLISH'!#REF!</definedName>
    <definedName name="representant_UA">'FRANÇAIS'!#REF!</definedName>
    <definedName name="trimester">'ENGLISH'!$J$1:$J$4</definedName>
    <definedName name="trimestres" localSheetId="2">#REF!</definedName>
    <definedName name="trimestres">'FRANÇAIS'!$L$1:$L$4</definedName>
    <definedName name="UA" localSheetId="1">'ENGLISH'!#REF!</definedName>
    <definedName name="UA">'FRANÇAIS'!#REF!</definedName>
    <definedName name="UA_liste">'[1]Listes'!$A$15:$A$19</definedName>
    <definedName name="year">'ENGLISH'!$L$1:$L$7</definedName>
    <definedName name="_xlnm.Print_Area" localSheetId="2">'Définitions '!$B$1:$B$65528</definedName>
    <definedName name="_xlnm.Print_Area" localSheetId="1">'ENGLISH'!$C:$G</definedName>
    <definedName name="_xlnm.Print_Area" localSheetId="0">'FRANÇAIS'!$C:$G</definedName>
  </definedNames>
  <calcPr fullCalcOnLoad="1"/>
</workbook>
</file>

<file path=xl/sharedStrings.xml><?xml version="1.0" encoding="utf-8"?>
<sst xmlns="http://schemas.openxmlformats.org/spreadsheetml/2006/main" count="235" uniqueCount="185">
  <si>
    <t>Nom</t>
  </si>
  <si>
    <t>Prénom</t>
  </si>
  <si>
    <t>Programme</t>
  </si>
  <si>
    <t>M.Sc. Biologie moléculaire</t>
  </si>
  <si>
    <t>Option</t>
  </si>
  <si>
    <t>Trimestre d'inscription</t>
  </si>
  <si>
    <t>Automne</t>
  </si>
  <si>
    <t>Année d'inscription</t>
  </si>
  <si>
    <t>Date effective</t>
  </si>
  <si>
    <t>BIM6035 - Séminaire de recherche</t>
  </si>
  <si>
    <t>Fin de candidature</t>
  </si>
  <si>
    <t>Etudiant</t>
  </si>
  <si>
    <t>Directeur du programme</t>
  </si>
  <si>
    <t>Été</t>
  </si>
  <si>
    <t>Hiver</t>
  </si>
  <si>
    <t>Archambault, Vincent</t>
  </si>
  <si>
    <t>Bouvier, Michel</t>
  </si>
  <si>
    <t>Carréno, Sébastien</t>
  </si>
  <si>
    <t>Emery, Gregory</t>
  </si>
  <si>
    <t>Hoang, Trang</t>
  </si>
  <si>
    <t>Kwok, Benjamin</t>
  </si>
  <si>
    <t>Labbé, Jean-Claude</t>
  </si>
  <si>
    <t>Lessard, Julie</t>
  </si>
  <si>
    <t>Mader, Sylvie</t>
  </si>
  <si>
    <t>Meloche, Sylvain</t>
  </si>
  <si>
    <t>Perreault, Claude</t>
  </si>
  <si>
    <t>Raymond, Martine</t>
  </si>
  <si>
    <t>Roux, Philippe</t>
  </si>
  <si>
    <t>Sauvageau, Guy</t>
  </si>
  <si>
    <t>Therrien, Marc</t>
  </si>
  <si>
    <t>Thibault, Pierre</t>
  </si>
  <si>
    <t>Verreault, Alain</t>
  </si>
  <si>
    <t>Biologie des systèmes</t>
  </si>
  <si>
    <t>Date / Trimestre limite</t>
  </si>
  <si>
    <t>Présentation à la journée scientifique (optionnelle)</t>
  </si>
  <si>
    <t>Directeur de rotation #1</t>
  </si>
  <si>
    <t>Directeur de rotation #2</t>
  </si>
  <si>
    <t>BIM6064A - Biologie cellulaire et moléculaire du cancer</t>
  </si>
  <si>
    <t>BIM6064C - Approches des systèmes</t>
  </si>
  <si>
    <t>BIM6065A - Pratique de la biologie moléculaire</t>
  </si>
  <si>
    <t>BIM6065C - Analyse bioinformatique</t>
  </si>
  <si>
    <t>BIM6065E - Biochimie des protéines</t>
  </si>
  <si>
    <t>BIM6064B - Génétique moléculaire des eucaryotes</t>
  </si>
  <si>
    <t>BIM6064D - Immuno-oncologie : du labo à la clinique</t>
  </si>
  <si>
    <t>Sélectionner un cours</t>
  </si>
  <si>
    <t>Last name</t>
  </si>
  <si>
    <t>First name</t>
  </si>
  <si>
    <t>Program</t>
  </si>
  <si>
    <t>M.Sc. Molecular biology</t>
  </si>
  <si>
    <t>Year of inscription</t>
  </si>
  <si>
    <t>Choisir une année</t>
  </si>
  <si>
    <t>Choisir un trimestre</t>
  </si>
  <si>
    <t>Choose a trimester</t>
  </si>
  <si>
    <t>Trimester of registration</t>
  </si>
  <si>
    <t>Fall</t>
  </si>
  <si>
    <t>Summer</t>
  </si>
  <si>
    <t>Winter</t>
  </si>
  <si>
    <t>Choose a year</t>
  </si>
  <si>
    <t>Deadline</t>
  </si>
  <si>
    <t>Effective date</t>
  </si>
  <si>
    <t>BIM6064A - Cellular and molecular biology of cancer</t>
  </si>
  <si>
    <t>BIM6065A - Practice in molecular biology</t>
  </si>
  <si>
    <t xml:space="preserve">BIM6064C - Approaches in systems biology </t>
  </si>
  <si>
    <t>BIM6065C - Bioinformatics analysis</t>
  </si>
  <si>
    <t>Select a course</t>
  </si>
  <si>
    <t>BIM6064B - Molecular genetics of eukaryotes</t>
  </si>
  <si>
    <t xml:space="preserve">BIM6064D - Immunology and oncology - From the laboratory to the clinic </t>
  </si>
  <si>
    <t>BIM6065D - Functional genomics</t>
  </si>
  <si>
    <t>BIM6035 - Research seminars</t>
  </si>
  <si>
    <t>Student</t>
  </si>
  <si>
    <t>Rotation #1 director</t>
  </si>
  <si>
    <t>Rotation #2 director</t>
  </si>
  <si>
    <t>BIM6065D - Génomique fonctionnelle</t>
  </si>
  <si>
    <t>Program director</t>
  </si>
  <si>
    <t>BIM6065E - Biochemistry of proteins</t>
  </si>
  <si>
    <t>Presentation at the research day (optional)</t>
  </si>
  <si>
    <t>Plan d’études et enregistrement du sujet de recherche</t>
  </si>
  <si>
    <t>Cette étape vise à planifier le cheminement académique de l’étudiant. En discutant avec son directeur de recherche et le coordonnateur académique de son programme, l’étudiant défini son projet de recherche, fait un survol des différentes activités d’évaluation qu’il aura à réaliser, et sélectionne les cours qu’il suivra dans le cadre de son programme de formation.</t>
  </si>
  <si>
    <t>Dépôt de mémoire ou de thèse et soutenance de thèse</t>
  </si>
  <si>
    <t>Pour connaître la procédure à suivre pour le dépôt de votre mémoire ou de votre thèse ou pour l’organisation de votre soutenance de thèse, veuillez communiquer avec le coordonnateur académique de votre département ou de votre programme d’études. Votre mémoire ou votre thèse doit respecter rigoureusement les normes de présentation figurant dans le Guide de présentation et d'évaluation des mémoires et des thèses de la Faculté des études supérieures et postdoctorales (FESP).</t>
  </si>
  <si>
    <t>Inscription</t>
  </si>
  <si>
    <t>Choisir un directeur de recherche</t>
  </si>
  <si>
    <t>Gaboury, Louis</t>
  </si>
  <si>
    <t>Major, François</t>
  </si>
  <si>
    <t>Systems biology</t>
  </si>
  <si>
    <t>Laboratory rotation #1 - Title of the research project:</t>
  </si>
  <si>
    <t>Laboratory rotation #2 - Title of the research project:</t>
  </si>
  <si>
    <t>Choose a research director</t>
  </si>
  <si>
    <t>Registration</t>
  </si>
  <si>
    <t>Borden, Katherine</t>
  </si>
  <si>
    <t>Wilhelm, Brian</t>
  </si>
  <si>
    <t>End of studies</t>
  </si>
  <si>
    <t>Systems biology option representative:</t>
  </si>
  <si>
    <t>Systems biology option representative</t>
  </si>
  <si>
    <t>Crédits</t>
  </si>
  <si>
    <t>Nombre total de crédits sélectionnés</t>
  </si>
  <si>
    <t>Credits</t>
  </si>
  <si>
    <t>Total number of selected credits</t>
  </si>
  <si>
    <t>Please note that the two research project must be different</t>
  </si>
  <si>
    <t>Demande de passage accéléré (si applicable)</t>
  </si>
  <si>
    <t>Request for accelerated passage (if applicable)</t>
  </si>
  <si>
    <t>Rotation #1 - Directeur de recherche:</t>
  </si>
  <si>
    <t>Rotation #2 - Directeur de recherche:</t>
  </si>
  <si>
    <t>Laboratory rotation #1 - Research director:</t>
  </si>
  <si>
    <t>Laboratory rotation #2 - Research director:</t>
  </si>
  <si>
    <t>Responsable de l'option biologie des systèmes:</t>
  </si>
  <si>
    <t>Responsable de l'option biologie des systèmes</t>
  </si>
  <si>
    <t>Coordonnées (adresse au laboratoire):</t>
  </si>
  <si>
    <t>Téléphone (laboratoire):</t>
  </si>
  <si>
    <t>Phone (Laboratory):</t>
  </si>
  <si>
    <t>Contact information (laboratory):</t>
  </si>
  <si>
    <t>Consultez le site sur l'intégrité en recherche et le plagiat à l'Université de Montréal : http://www.integrite.umontreal.ca/</t>
  </si>
  <si>
    <t>Harrington, Lea</t>
  </si>
  <si>
    <t>Tyers, Mike</t>
  </si>
  <si>
    <t>Gagnon, Étienne</t>
  </si>
  <si>
    <t>Comment avez-vous connu le programme?</t>
  </si>
  <si>
    <t>Site web de biologie moléculaire</t>
  </si>
  <si>
    <t>Autre site web</t>
  </si>
  <si>
    <t>Publicité sur le campus de l'UdeM</t>
  </si>
  <si>
    <t>Publicité sur le campus d'une autre université</t>
  </si>
  <si>
    <t>Journée portes ouvertes</t>
  </si>
  <si>
    <t>Professeur(e)</t>
  </si>
  <si>
    <t>Stage réalisé dans un laboratoire</t>
  </si>
  <si>
    <t>Famille / Ami(e) / Collègue</t>
  </si>
  <si>
    <t>Autre</t>
  </si>
  <si>
    <t>Site web de l'IRIC</t>
  </si>
  <si>
    <t>Les midis Pizza-Science de l'IRIC</t>
  </si>
  <si>
    <t>Facebook</t>
  </si>
  <si>
    <t>Twitter</t>
  </si>
  <si>
    <t>How did you hear about the program?</t>
  </si>
  <si>
    <t>Choississez parmi la liste ci-dessous</t>
  </si>
  <si>
    <t>Choose from the list below:</t>
  </si>
  <si>
    <t>Molecular biology's website</t>
  </si>
  <si>
    <t>Other website</t>
  </si>
  <si>
    <t>IRIC's website</t>
  </si>
  <si>
    <t>Publicity on UdeM campus</t>
  </si>
  <si>
    <t>Publicity on another university campus</t>
  </si>
  <si>
    <t>Open house</t>
  </si>
  <si>
    <t>Professor</t>
  </si>
  <si>
    <t>Internship carried out in a laboratory</t>
  </si>
  <si>
    <t>Family / Friend / Colleague</t>
  </si>
  <si>
    <t>Other</t>
  </si>
  <si>
    <t>Specify if needed:</t>
  </si>
  <si>
    <t xml:space="preserve">Précisez si nécessaire: </t>
  </si>
  <si>
    <t>Courriel UdeM</t>
  </si>
  <si>
    <t>Courriel autre</t>
  </si>
  <si>
    <t>UdeM email</t>
  </si>
  <si>
    <t>Other email</t>
  </si>
  <si>
    <t>Rotation #1 - Titre du sujet de recherche:</t>
  </si>
  <si>
    <t>Rotation #2 - Titre du sujets de recherche:</t>
  </si>
  <si>
    <t>Veuillez noter que les deux sujets de recherche doivent être différents</t>
  </si>
  <si>
    <t>Date</t>
  </si>
  <si>
    <t>BIM6021 - Sujets d'actualité en oncologie moléculaire</t>
  </si>
  <si>
    <t>MMD6005R - Éthique en santé et recherche</t>
  </si>
  <si>
    <t>Autre cours jugé pertinent, en accord avec le directeur de recherche et le directeur du programme</t>
  </si>
  <si>
    <t>Cours à option - Bloc 71B</t>
  </si>
  <si>
    <t>Cours à option - Bloc 71C</t>
  </si>
  <si>
    <t>Veuillez vous référer à la structure du programme pour faire votre choix de cours</t>
  </si>
  <si>
    <t>BIM6065B - Modèles génétiques du cancer*</t>
  </si>
  <si>
    <t>Please refer to the structure of the programme to make your choices of courses</t>
  </si>
  <si>
    <t>MMD6005R - Ethics and Research in Health</t>
  </si>
  <si>
    <t>BIM6065B - Genetic models of cancer*</t>
  </si>
  <si>
    <t>Optional courses - Block 71B</t>
  </si>
  <si>
    <t>Optional courses - Block 71C</t>
  </si>
  <si>
    <t>Matricule</t>
  </si>
  <si>
    <t xml:space="preserve">INSCRIPTION À LA MAÎTRISE
CHOIX DE COURS ET CHEMINEMENT </t>
  </si>
  <si>
    <t>MASTER REGISTRATION
CHOICE OF COURSES AND STUDY PLAN</t>
  </si>
  <si>
    <t>For more information: www.biomol.umontreal.ca - Programs office: 514-343-6111 #27508</t>
  </si>
  <si>
    <t>Pour tout renseignement: www.biomol.umontreal.ca - Bureau des programmes: 514-343-6111 #27508</t>
  </si>
  <si>
    <t>Smith, Matthew</t>
  </si>
  <si>
    <t xml:space="preserve">Dr Sébastien Carréno- Tel: (514)-343-6111 #0321 - Courriel: sebastien.carreno@umontreal.ca </t>
  </si>
  <si>
    <t>Bouilly, Delphine</t>
  </si>
  <si>
    <t>Marinier, Anne</t>
  </si>
  <si>
    <t>Cours obligatoires - Bloc 71A</t>
  </si>
  <si>
    <t>Recherche - Bloc 71D</t>
  </si>
  <si>
    <t>Sélectionner la modalité de recherche</t>
  </si>
  <si>
    <t>Mémoire</t>
  </si>
  <si>
    <t xml:space="preserve">Stages 1 et 2 avec rapport </t>
  </si>
  <si>
    <t>Mandatory courses - Blocks 71A</t>
  </si>
  <si>
    <t>Research - Block 71D</t>
  </si>
  <si>
    <t>Select the research modality</t>
  </si>
  <si>
    <t>Master Thesis</t>
  </si>
  <si>
    <t>Rotation 1 and 2 with report</t>
  </si>
  <si>
    <t>BIM6077A et BIM6077B - Stages avec rapport</t>
  </si>
  <si>
    <t>BIM6077A and BIM6077B - Rotations with report</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</si>
</sst>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C0C]d\ mmmm\,\ yyyy;@"/>
    <numFmt numFmtId="182" formatCode="[$-C0C]d\ mmm\ yyyy;@"/>
    <numFmt numFmtId="183" formatCode="[$-1009]mmmm\ d\,\ yyyy;@"/>
    <numFmt numFmtId="184" formatCode="&quot;Vrai&quot;;&quot;Vrai&quot;;&quot;Faux&quot;"/>
    <numFmt numFmtId="185" formatCode="&quot;Actif&quot;;&quot;Actif&quot;;&quot;Inactif&quot;"/>
    <numFmt numFmtId="186" formatCode="[$€-2]\ #,##0.00_);[Red]\([$€-2]\ #,##0.00\)"/>
  </numFmts>
  <fonts count="54">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b/>
      <sz val="10"/>
      <color indexed="8"/>
      <name val="Calibri"/>
      <family val="2"/>
    </font>
    <font>
      <sz val="11"/>
      <name val="Calibri"/>
      <family val="2"/>
    </font>
    <font>
      <sz val="10"/>
      <color indexed="8"/>
      <name val="Arial Narrow"/>
      <family val="2"/>
    </font>
    <font>
      <b/>
      <i/>
      <u val="single"/>
      <sz val="10"/>
      <color indexed="8"/>
      <name val="Calibri"/>
      <family val="2"/>
    </font>
    <font>
      <u val="single"/>
      <sz val="10"/>
      <color indexed="12"/>
      <name val="Calibri"/>
      <family val="2"/>
    </font>
    <font>
      <b/>
      <sz val="12"/>
      <color indexed="8"/>
      <name val="Calibri"/>
      <family val="2"/>
    </font>
    <font>
      <sz val="10"/>
      <color indexed="10"/>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0"/>
      <color theme="1"/>
      <name val="Calibri"/>
      <family val="2"/>
    </font>
    <font>
      <sz val="10"/>
      <color theme="1"/>
      <name val="Arial Narrow"/>
      <family val="2"/>
    </font>
    <font>
      <b/>
      <i/>
      <u val="single"/>
      <sz val="10"/>
      <color theme="1"/>
      <name val="Calibri"/>
      <family val="2"/>
    </font>
    <font>
      <u val="single"/>
      <sz val="10"/>
      <color theme="10"/>
      <name val="Calibri"/>
      <family val="2"/>
    </font>
    <font>
      <sz val="10"/>
      <color rgb="FFFF000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3" tint="0.7999799847602844"/>
        <bgColor indexed="64"/>
      </patternFill>
    </fill>
    <fill>
      <patternFill patternType="darkGrid">
        <fgColor theme="0" tint="-0.149959996342659"/>
        <bgColor theme="0" tint="-0.04997999966144562"/>
      </patternFill>
    </fill>
    <fill>
      <patternFill patternType="solid">
        <fgColor rgb="FFEEEC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style="medium"/>
      <right style="medium"/>
      <top style="medium"/>
      <bottom style="medium"/>
    </border>
    <border>
      <left/>
      <right/>
      <top style="thin"/>
      <bottom/>
    </border>
    <border>
      <left/>
      <right style="thin"/>
      <top style="thin"/>
      <bottom style="thin"/>
    </border>
    <border>
      <left/>
      <right style="thin"/>
      <top style="thin"/>
      <bottom/>
    </border>
    <border>
      <left style="thin"/>
      <right style="medium"/>
      <top style="thin"/>
      <bottom>
        <color indexed="63"/>
      </bottom>
    </border>
    <border>
      <left style="thin"/>
      <right style="thin"/>
      <top/>
      <bottom/>
    </border>
    <border>
      <left/>
      <right style="thin"/>
      <top>
        <color indexed="63"/>
      </top>
      <bottom/>
    </border>
    <border>
      <left/>
      <right/>
      <top style="thin"/>
      <bottom style="thin"/>
    </border>
    <border>
      <left style="medium"/>
      <right style="medium"/>
      <top style="medium"/>
      <bottom>
        <color indexed="63"/>
      </bottom>
    </border>
    <border>
      <left style="thin"/>
      <right style="thin"/>
      <top>
        <color indexed="63"/>
      </top>
      <bottom style="thin"/>
    </border>
    <border>
      <left style="thin"/>
      <right/>
      <top>
        <color indexed="63"/>
      </top>
      <bottom style="thin"/>
    </border>
    <border>
      <left/>
      <right style="thin"/>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15">
    <xf numFmtId="0" fontId="0" fillId="0" borderId="0" xfId="0" applyFont="1" applyAlignment="1">
      <alignment/>
    </xf>
    <xf numFmtId="180" fontId="47" fillId="0" borderId="0" xfId="0" applyNumberFormat="1" applyFont="1" applyAlignment="1">
      <alignment/>
    </xf>
    <xf numFmtId="0" fontId="47" fillId="0" borderId="0" xfId="0" applyFont="1" applyAlignment="1">
      <alignment/>
    </xf>
    <xf numFmtId="0" fontId="47" fillId="0" borderId="0" xfId="0" applyFont="1" applyAlignment="1">
      <alignment wrapText="1"/>
    </xf>
    <xf numFmtId="0" fontId="47" fillId="0" borderId="10" xfId="0" applyFont="1" applyBorder="1" applyAlignment="1" applyProtection="1">
      <alignment wrapText="1"/>
      <protection locked="0"/>
    </xf>
    <xf numFmtId="181" fontId="47" fillId="0" borderId="0" xfId="0" applyNumberFormat="1" applyFont="1" applyAlignment="1">
      <alignment/>
    </xf>
    <xf numFmtId="0" fontId="47" fillId="0" borderId="10" xfId="0" applyFont="1" applyBorder="1" applyAlignment="1" applyProtection="1">
      <alignment horizontal="center" wrapText="1"/>
      <protection locked="0"/>
    </xf>
    <xf numFmtId="0" fontId="47" fillId="0" borderId="0" xfId="0" applyFont="1" applyAlignment="1">
      <alignment horizontal="center"/>
    </xf>
    <xf numFmtId="0" fontId="48" fillId="0" borderId="0" xfId="0" applyFont="1" applyBorder="1" applyAlignment="1">
      <alignment/>
    </xf>
    <xf numFmtId="181" fontId="47" fillId="0" borderId="0" xfId="0" applyNumberFormat="1" applyFont="1" applyAlignment="1" applyProtection="1">
      <alignment wrapText="1"/>
      <protection locked="0"/>
    </xf>
    <xf numFmtId="0" fontId="45" fillId="0" borderId="0" xfId="0" applyFont="1" applyAlignment="1">
      <alignment/>
    </xf>
    <xf numFmtId="0" fontId="47" fillId="0" borderId="0" xfId="0" applyFont="1" applyAlignment="1" applyProtection="1">
      <alignment/>
      <protection/>
    </xf>
    <xf numFmtId="0" fontId="47" fillId="0" borderId="0" xfId="0" applyFont="1" applyAlignment="1" applyProtection="1">
      <alignment wrapText="1"/>
      <protection/>
    </xf>
    <xf numFmtId="0" fontId="47" fillId="33" borderId="10" xfId="0" applyFont="1" applyFill="1" applyBorder="1" applyAlignment="1" applyProtection="1">
      <alignment vertical="center" wrapText="1"/>
      <protection/>
    </xf>
    <xf numFmtId="0" fontId="47" fillId="0" borderId="10" xfId="0" applyFont="1" applyBorder="1" applyAlignment="1" applyProtection="1">
      <alignment vertical="center" wrapText="1"/>
      <protection/>
    </xf>
    <xf numFmtId="0" fontId="47" fillId="0" borderId="10" xfId="0" applyFont="1" applyBorder="1" applyAlignment="1" applyProtection="1">
      <alignment horizontal="left" vertical="center" wrapText="1"/>
      <protection/>
    </xf>
    <xf numFmtId="0" fontId="47" fillId="0" borderId="10" xfId="0" applyFont="1" applyBorder="1" applyAlignment="1" applyProtection="1">
      <alignment wrapText="1"/>
      <protection/>
    </xf>
    <xf numFmtId="0" fontId="47" fillId="0" borderId="0" xfId="0" applyFont="1" applyBorder="1" applyAlignment="1" applyProtection="1">
      <alignment horizontal="left" vertical="center"/>
      <protection/>
    </xf>
    <xf numFmtId="181" fontId="47" fillId="0" borderId="0" xfId="0" applyNumberFormat="1" applyFont="1" applyBorder="1" applyAlignment="1" applyProtection="1">
      <alignment/>
      <protection/>
    </xf>
    <xf numFmtId="180" fontId="47" fillId="0" borderId="0" xfId="0" applyNumberFormat="1" applyFont="1" applyAlignment="1" applyProtection="1">
      <alignment/>
      <protection/>
    </xf>
    <xf numFmtId="0" fontId="47" fillId="0" borderId="0" xfId="0" applyFont="1" applyBorder="1" applyAlignment="1" applyProtection="1">
      <alignment/>
      <protection/>
    </xf>
    <xf numFmtId="180" fontId="47" fillId="0" borderId="0" xfId="0" applyNumberFormat="1" applyFont="1" applyAlignment="1" applyProtection="1">
      <alignment wrapText="1"/>
      <protection/>
    </xf>
    <xf numFmtId="180" fontId="47" fillId="0" borderId="0" xfId="0" applyNumberFormat="1" applyFont="1" applyBorder="1" applyAlignment="1" applyProtection="1">
      <alignment/>
      <protection/>
    </xf>
    <xf numFmtId="180" fontId="47" fillId="0" borderId="0" xfId="0" applyNumberFormat="1" applyFont="1" applyBorder="1" applyAlignment="1">
      <alignment/>
    </xf>
    <xf numFmtId="0" fontId="47" fillId="0" borderId="0" xfId="0" applyFont="1" applyBorder="1" applyAlignment="1">
      <alignment/>
    </xf>
    <xf numFmtId="0" fontId="47" fillId="0" borderId="0" xfId="0" applyFont="1" applyBorder="1" applyAlignment="1">
      <alignment wrapText="1"/>
    </xf>
    <xf numFmtId="0" fontId="48" fillId="0" borderId="0" xfId="0" applyFont="1" applyFill="1" applyBorder="1" applyAlignment="1" applyProtection="1">
      <alignment wrapText="1"/>
      <protection/>
    </xf>
    <xf numFmtId="181" fontId="48" fillId="0" borderId="0" xfId="0" applyNumberFormat="1" applyFont="1" applyFill="1" applyBorder="1" applyAlignment="1" applyProtection="1">
      <alignment vertical="center"/>
      <protection/>
    </xf>
    <xf numFmtId="181" fontId="47" fillId="2" borderId="10" xfId="0" applyNumberFormat="1" applyFont="1" applyFill="1" applyBorder="1" applyAlignment="1" applyProtection="1">
      <alignment horizontal="center" vertical="center"/>
      <protection/>
    </xf>
    <xf numFmtId="0" fontId="47" fillId="2" borderId="10" xfId="0" applyFont="1" applyFill="1" applyBorder="1" applyAlignment="1" applyProtection="1">
      <alignment horizontal="center" vertical="center" wrapText="1"/>
      <protection/>
    </xf>
    <xf numFmtId="0" fontId="47" fillId="0" borderId="11" xfId="0" applyFont="1" applyBorder="1" applyAlignment="1" applyProtection="1">
      <alignment horizontal="center" wrapText="1"/>
      <protection locked="0"/>
    </xf>
    <xf numFmtId="0" fontId="47" fillId="0" borderId="0" xfId="0" applyFont="1" applyFill="1" applyBorder="1" applyAlignment="1" applyProtection="1">
      <alignment horizontal="left" vertical="center"/>
      <protection/>
    </xf>
    <xf numFmtId="0" fontId="0" fillId="0" borderId="0" xfId="0" applyFont="1" applyAlignment="1">
      <alignment wrapText="1"/>
    </xf>
    <xf numFmtId="0" fontId="45" fillId="0" borderId="0" xfId="0" applyFont="1" applyAlignment="1">
      <alignment horizontal="justify"/>
    </xf>
    <xf numFmtId="0" fontId="47" fillId="0" borderId="12" xfId="0" applyFont="1" applyBorder="1" applyAlignment="1" applyProtection="1">
      <alignment wrapText="1"/>
      <protection/>
    </xf>
    <xf numFmtId="180" fontId="47" fillId="0" borderId="0" xfId="0" applyNumberFormat="1" applyFont="1" applyBorder="1" applyAlignment="1" applyProtection="1">
      <alignment/>
      <protection locked="0"/>
    </xf>
    <xf numFmtId="0" fontId="47" fillId="0" borderId="0" xfId="0" applyFont="1" applyBorder="1" applyAlignment="1" applyProtection="1">
      <alignment/>
      <protection locked="0"/>
    </xf>
    <xf numFmtId="181" fontId="47" fillId="0" borderId="0" xfId="0" applyNumberFormat="1" applyFont="1" applyBorder="1" applyAlignment="1">
      <alignment/>
    </xf>
    <xf numFmtId="0" fontId="48" fillId="0" borderId="0" xfId="0" applyFont="1" applyFill="1" applyBorder="1" applyAlignment="1" applyProtection="1">
      <alignment horizontal="left" vertical="center"/>
      <protection/>
    </xf>
    <xf numFmtId="182" fontId="47" fillId="0" borderId="0" xfId="0" applyNumberFormat="1" applyFont="1" applyBorder="1" applyAlignment="1" applyProtection="1">
      <alignment/>
      <protection/>
    </xf>
    <xf numFmtId="181" fontId="47" fillId="0" borderId="0" xfId="0" applyNumberFormat="1" applyFont="1" applyBorder="1" applyAlignment="1" applyProtection="1">
      <alignment horizontal="left" vertical="center"/>
      <protection/>
    </xf>
    <xf numFmtId="1" fontId="48" fillId="0" borderId="0" xfId="0" applyNumberFormat="1" applyFont="1" applyBorder="1" applyAlignment="1" applyProtection="1">
      <alignment horizontal="left" vertical="center" wrapText="1"/>
      <protection/>
    </xf>
    <xf numFmtId="0" fontId="47" fillId="0" borderId="0" xfId="0" applyFont="1" applyFill="1" applyBorder="1" applyAlignment="1" applyProtection="1">
      <alignment/>
      <protection/>
    </xf>
    <xf numFmtId="0" fontId="47" fillId="0" borderId="0" xfId="0" applyFont="1" applyBorder="1" applyAlignment="1" applyProtection="1">
      <alignment horizontal="left" vertical="center" wrapText="1"/>
      <protection locked="0"/>
    </xf>
    <xf numFmtId="181" fontId="47" fillId="0" borderId="0" xfId="0" applyNumberFormat="1" applyFont="1" applyBorder="1" applyAlignment="1" applyProtection="1">
      <alignment/>
      <protection locked="0"/>
    </xf>
    <xf numFmtId="0" fontId="47" fillId="0" borderId="0" xfId="0" applyFont="1" applyBorder="1" applyAlignment="1" applyProtection="1">
      <alignment wrapText="1"/>
      <protection locked="0"/>
    </xf>
    <xf numFmtId="0" fontId="47" fillId="0" borderId="0" xfId="0" applyFont="1" applyAlignment="1" applyProtection="1">
      <alignment/>
      <protection locked="0"/>
    </xf>
    <xf numFmtId="180" fontId="47" fillId="0" borderId="0" xfId="0" applyNumberFormat="1" applyFont="1" applyAlignment="1" applyProtection="1">
      <alignment/>
      <protection locked="0"/>
    </xf>
    <xf numFmtId="181" fontId="47" fillId="0" borderId="0" xfId="0" applyNumberFormat="1" applyFont="1" applyAlignment="1" applyProtection="1">
      <alignment/>
      <protection locked="0"/>
    </xf>
    <xf numFmtId="0" fontId="47" fillId="0" borderId="0" xfId="0" applyFont="1" applyAlignment="1" applyProtection="1">
      <alignment wrapText="1"/>
      <protection locked="0"/>
    </xf>
    <xf numFmtId="0" fontId="47" fillId="2" borderId="10" xfId="0" applyFont="1" applyFill="1" applyBorder="1" applyAlignment="1" applyProtection="1">
      <alignment vertical="center"/>
      <protection/>
    </xf>
    <xf numFmtId="181" fontId="47" fillId="33" borderId="10" xfId="0" applyNumberFormat="1" applyFont="1" applyFill="1" applyBorder="1" applyAlignment="1" applyProtection="1">
      <alignment horizontal="left" vertical="center" wrapText="1"/>
      <protection/>
    </xf>
    <xf numFmtId="0" fontId="47"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protection/>
    </xf>
    <xf numFmtId="181" fontId="47" fillId="33" borderId="10" xfId="0" applyNumberFormat="1" applyFont="1" applyFill="1" applyBorder="1" applyAlignment="1" applyProtection="1">
      <alignment horizontal="left" wrapText="1"/>
      <protection/>
    </xf>
    <xf numFmtId="0" fontId="47" fillId="0" borderId="0" xfId="0" applyFont="1" applyAlignment="1">
      <alignment wrapText="1"/>
    </xf>
    <xf numFmtId="0" fontId="47" fillId="0" borderId="0" xfId="0" applyFont="1" applyBorder="1" applyAlignment="1">
      <alignment wrapText="1"/>
    </xf>
    <xf numFmtId="0" fontId="47" fillId="0" borderId="0" xfId="0" applyFont="1" applyAlignment="1" applyProtection="1">
      <alignment vertical="center"/>
      <protection/>
    </xf>
    <xf numFmtId="180" fontId="47" fillId="2" borderId="10" xfId="0" applyNumberFormat="1" applyFont="1" applyFill="1" applyBorder="1" applyAlignment="1" applyProtection="1">
      <alignment/>
      <protection locked="0"/>
    </xf>
    <xf numFmtId="0" fontId="47" fillId="2" borderId="13" xfId="0" applyFont="1" applyFill="1" applyBorder="1" applyAlignment="1" applyProtection="1">
      <alignment vertical="center" wrapText="1"/>
      <protection/>
    </xf>
    <xf numFmtId="0" fontId="47" fillId="0" borderId="11" xfId="0" applyFont="1" applyBorder="1" applyAlignment="1" applyProtection="1">
      <alignment horizontal="left" vertical="center" wrapText="1"/>
      <protection/>
    </xf>
    <xf numFmtId="0" fontId="47" fillId="0" borderId="0" xfId="0" applyFont="1" applyAlignment="1" applyProtection="1">
      <alignment wrapText="1"/>
      <protection/>
    </xf>
    <xf numFmtId="0" fontId="0" fillId="33" borderId="0" xfId="0" applyFill="1" applyAlignment="1">
      <alignment/>
    </xf>
    <xf numFmtId="0" fontId="0" fillId="33" borderId="0" xfId="0" applyFont="1" applyFill="1" applyAlignment="1">
      <alignment/>
    </xf>
    <xf numFmtId="0" fontId="0" fillId="34" borderId="0" xfId="0" applyFill="1" applyAlignment="1">
      <alignment/>
    </xf>
    <xf numFmtId="0" fontId="0" fillId="4" borderId="0" xfId="0" applyFill="1" applyAlignment="1">
      <alignment/>
    </xf>
    <xf numFmtId="0" fontId="0" fillId="4" borderId="0" xfId="0" applyFont="1" applyFill="1" applyAlignment="1">
      <alignment/>
    </xf>
    <xf numFmtId="0" fontId="22" fillId="4" borderId="0" xfId="0" applyFont="1" applyFill="1" applyAlignment="1">
      <alignment/>
    </xf>
    <xf numFmtId="1" fontId="0" fillId="4" borderId="0" xfId="0" applyNumberFormat="1" applyFill="1" applyAlignment="1">
      <alignment/>
    </xf>
    <xf numFmtId="1" fontId="0" fillId="4" borderId="0" xfId="0" applyNumberFormat="1" applyFont="1" applyFill="1" applyAlignment="1">
      <alignment/>
    </xf>
    <xf numFmtId="0" fontId="0" fillId="7" borderId="0" xfId="0" applyFont="1" applyFill="1" applyAlignment="1">
      <alignment/>
    </xf>
    <xf numFmtId="0" fontId="0" fillId="5" borderId="0" xfId="0" applyFill="1" applyAlignment="1">
      <alignment/>
    </xf>
    <xf numFmtId="1" fontId="0" fillId="5" borderId="0" xfId="0" applyNumberFormat="1" applyFont="1" applyFill="1" applyAlignment="1">
      <alignment/>
    </xf>
    <xf numFmtId="1" fontId="45" fillId="5" borderId="0" xfId="0" applyNumberFormat="1" applyFont="1" applyFill="1" applyAlignment="1">
      <alignment/>
    </xf>
    <xf numFmtId="0" fontId="0" fillId="6" borderId="0" xfId="0" applyFill="1" applyAlignment="1">
      <alignment/>
    </xf>
    <xf numFmtId="0" fontId="47" fillId="0" borderId="11" xfId="0" applyFont="1" applyBorder="1" applyAlignment="1" applyProtection="1">
      <alignment vertical="center" wrapText="1"/>
      <protection/>
    </xf>
    <xf numFmtId="0" fontId="47" fillId="33" borderId="13" xfId="0" applyFont="1" applyFill="1" applyBorder="1" applyAlignment="1" applyProtection="1">
      <alignment wrapText="1"/>
      <protection/>
    </xf>
    <xf numFmtId="0" fontId="47" fillId="0" borderId="14" xfId="0" applyFont="1" applyFill="1" applyBorder="1" applyAlignment="1" applyProtection="1">
      <alignment horizontal="left" vertical="center"/>
      <protection locked="0"/>
    </xf>
    <xf numFmtId="1" fontId="47" fillId="0" borderId="14" xfId="0" applyNumberFormat="1" applyFont="1" applyBorder="1" applyAlignment="1" applyProtection="1">
      <alignment horizontal="left" vertical="center" wrapText="1"/>
      <protection locked="0"/>
    </xf>
    <xf numFmtId="0" fontId="47" fillId="0" borderId="15" xfId="0" applyFont="1" applyBorder="1" applyAlignment="1" applyProtection="1">
      <alignment horizontal="left"/>
      <protection/>
    </xf>
    <xf numFmtId="181" fontId="47" fillId="0" borderId="15" xfId="0" applyNumberFormat="1" applyFont="1" applyBorder="1" applyAlignment="1" applyProtection="1">
      <alignment horizontal="left"/>
      <protection/>
    </xf>
    <xf numFmtId="0" fontId="47" fillId="0" borderId="15" xfId="0" applyFont="1" applyFill="1" applyBorder="1" applyAlignment="1" applyProtection="1">
      <alignment vertical="center"/>
      <protection/>
    </xf>
    <xf numFmtId="181" fontId="47" fillId="0" borderId="10" xfId="0" applyNumberFormat="1" applyFont="1" applyBorder="1" applyAlignment="1" applyProtection="1">
      <alignment horizontal="left" vertical="center" wrapText="1"/>
      <protection hidden="1"/>
    </xf>
    <xf numFmtId="181" fontId="47" fillId="0" borderId="10" xfId="0" applyNumberFormat="1" applyFont="1" applyBorder="1" applyAlignment="1" applyProtection="1">
      <alignment horizontal="left" vertical="top" wrapText="1"/>
      <protection hidden="1"/>
    </xf>
    <xf numFmtId="181" fontId="47" fillId="0" borderId="11" xfId="0" applyNumberFormat="1" applyFont="1" applyBorder="1" applyAlignment="1" applyProtection="1">
      <alignment horizontal="left" vertical="center" wrapText="1"/>
      <protection hidden="1"/>
    </xf>
    <xf numFmtId="0" fontId="47" fillId="0" borderId="16" xfId="0" applyFont="1" applyBorder="1" applyAlignment="1" applyProtection="1">
      <alignment horizontal="center" vertical="center" wrapText="1"/>
      <protection hidden="1"/>
    </xf>
    <xf numFmtId="181" fontId="47" fillId="0" borderId="15" xfId="0" applyNumberFormat="1" applyFont="1" applyBorder="1" applyAlignment="1" applyProtection="1">
      <alignment/>
      <protection/>
    </xf>
    <xf numFmtId="183" fontId="47" fillId="2" borderId="10" xfId="0" applyNumberFormat="1" applyFont="1" applyFill="1" applyBorder="1" applyAlignment="1" applyProtection="1">
      <alignment horizontal="left" vertical="center" wrapText="1"/>
      <protection hidden="1"/>
    </xf>
    <xf numFmtId="0" fontId="47" fillId="0" borderId="17" xfId="0" applyFont="1" applyBorder="1" applyAlignment="1" applyProtection="1">
      <alignment horizontal="center" wrapText="1"/>
      <protection hidden="1"/>
    </xf>
    <xf numFmtId="183" fontId="47" fillId="0" borderId="11" xfId="0" applyNumberFormat="1" applyFont="1" applyBorder="1" applyAlignment="1" applyProtection="1">
      <alignment horizontal="left" vertical="center" wrapText="1"/>
      <protection hidden="1"/>
    </xf>
    <xf numFmtId="183" fontId="47" fillId="0" borderId="10" xfId="0" applyNumberFormat="1" applyFont="1" applyBorder="1" applyAlignment="1" applyProtection="1">
      <alignment horizontal="left" vertical="center" wrapText="1"/>
      <protection hidden="1"/>
    </xf>
    <xf numFmtId="0" fontId="0" fillId="0" borderId="0" xfId="0" applyFont="1" applyAlignment="1">
      <alignment/>
    </xf>
    <xf numFmtId="0" fontId="47" fillId="33" borderId="13" xfId="0" applyFont="1" applyFill="1" applyBorder="1" applyAlignment="1" applyProtection="1">
      <alignment vertical="center" wrapText="1"/>
      <protection/>
    </xf>
    <xf numFmtId="1" fontId="48" fillId="0" borderId="15" xfId="0" applyNumberFormat="1" applyFont="1" applyBorder="1" applyAlignment="1" applyProtection="1">
      <alignment horizontal="left" vertical="center" wrapText="1"/>
      <protection/>
    </xf>
    <xf numFmtId="0" fontId="47" fillId="0" borderId="14" xfId="0" applyFont="1" applyBorder="1" applyAlignment="1" applyProtection="1">
      <alignment vertical="center" wrapText="1"/>
      <protection locked="0"/>
    </xf>
    <xf numFmtId="0" fontId="47" fillId="0" borderId="0" xfId="0" applyFont="1" applyAlignment="1" applyProtection="1">
      <alignment wrapText="1"/>
      <protection/>
    </xf>
    <xf numFmtId="0" fontId="49" fillId="0" borderId="0" xfId="0" applyFont="1" applyAlignment="1">
      <alignment/>
    </xf>
    <xf numFmtId="0" fontId="47" fillId="0" borderId="0" xfId="0" applyFont="1" applyFill="1" applyBorder="1" applyAlignment="1" applyProtection="1">
      <alignment vertical="center"/>
      <protection/>
    </xf>
    <xf numFmtId="0" fontId="47" fillId="0" borderId="0" xfId="0" applyFont="1" applyBorder="1" applyAlignment="1" applyProtection="1">
      <alignment horizontal="left"/>
      <protection/>
    </xf>
    <xf numFmtId="0" fontId="47" fillId="0" borderId="15" xfId="0" applyFont="1" applyBorder="1" applyAlignment="1" applyProtection="1">
      <alignment horizontal="right"/>
      <protection/>
    </xf>
    <xf numFmtId="0" fontId="47" fillId="0" borderId="10" xfId="0" applyFont="1" applyBorder="1" applyAlignment="1" applyProtection="1">
      <alignment horizontal="left"/>
      <protection locked="0"/>
    </xf>
    <xf numFmtId="0" fontId="47" fillId="33" borderId="10" xfId="0" applyFont="1" applyFill="1" applyBorder="1" applyAlignment="1" applyProtection="1">
      <alignment horizontal="left"/>
      <protection locked="0"/>
    </xf>
    <xf numFmtId="0" fontId="47" fillId="2" borderId="13" xfId="0" applyFont="1" applyFill="1" applyBorder="1" applyAlignment="1" applyProtection="1">
      <alignment vertical="center" wrapText="1"/>
      <protection/>
    </xf>
    <xf numFmtId="180" fontId="47" fillId="0" borderId="15" xfId="0" applyNumberFormat="1" applyFont="1" applyBorder="1" applyAlignment="1" applyProtection="1">
      <alignment/>
      <protection locked="0"/>
    </xf>
    <xf numFmtId="0" fontId="47" fillId="2" borderId="13" xfId="0" applyFont="1" applyFill="1" applyBorder="1" applyAlignment="1" applyProtection="1">
      <alignment vertical="center" wrapText="1"/>
      <protection/>
    </xf>
    <xf numFmtId="0" fontId="50" fillId="0" borderId="0" xfId="0" applyFont="1" applyFill="1" applyBorder="1" applyAlignment="1" applyProtection="1">
      <alignment horizontal="left" vertical="top" wrapText="1"/>
      <protection/>
    </xf>
    <xf numFmtId="0" fontId="50" fillId="0" borderId="12" xfId="0" applyFont="1" applyFill="1" applyBorder="1" applyAlignment="1" applyProtection="1">
      <alignment horizontal="left" vertical="top" wrapText="1"/>
      <protection/>
    </xf>
    <xf numFmtId="0" fontId="50" fillId="0" borderId="0" xfId="0" applyFont="1" applyFill="1" applyBorder="1" applyAlignment="1" applyProtection="1">
      <alignment horizontal="left" vertical="top" wrapText="1"/>
      <protection/>
    </xf>
    <xf numFmtId="0" fontId="47" fillId="0" borderId="13" xfId="0" applyFont="1" applyBorder="1" applyAlignment="1" applyProtection="1">
      <alignment vertical="center" wrapText="1"/>
      <protection/>
    </xf>
    <xf numFmtId="0" fontId="50" fillId="0" borderId="0" xfId="0" applyFont="1" applyFill="1" applyBorder="1" applyAlignment="1" applyProtection="1">
      <alignment horizontal="left" vertical="top" wrapText="1"/>
      <protection/>
    </xf>
    <xf numFmtId="0" fontId="47" fillId="0" borderId="13" xfId="0" applyFont="1" applyBorder="1" applyAlignment="1" applyProtection="1">
      <alignment vertical="center" wrapText="1"/>
      <protection/>
    </xf>
    <xf numFmtId="0" fontId="47" fillId="0" borderId="18" xfId="0" applyFont="1" applyBorder="1" applyAlignment="1" applyProtection="1">
      <alignment vertical="center" wrapText="1"/>
      <protection/>
    </xf>
    <xf numFmtId="0" fontId="51" fillId="0" borderId="0" xfId="44" applyFont="1" applyFill="1" applyBorder="1" applyAlignment="1" applyProtection="1">
      <alignment horizontal="left" vertical="top"/>
      <protection/>
    </xf>
    <xf numFmtId="0" fontId="47" fillId="0" borderId="17" xfId="0" applyFont="1" applyBorder="1" applyAlignment="1" applyProtection="1">
      <alignment horizontal="center" vertical="center" wrapText="1"/>
      <protection/>
    </xf>
    <xf numFmtId="0" fontId="0" fillId="7" borderId="0" xfId="0" applyFont="1" applyFill="1" applyAlignment="1">
      <alignment/>
    </xf>
    <xf numFmtId="0" fontId="0" fillId="7" borderId="0" xfId="0" applyFill="1" applyAlignment="1">
      <alignment/>
    </xf>
    <xf numFmtId="0" fontId="47" fillId="0" borderId="13" xfId="0" applyFont="1" applyBorder="1" applyAlignment="1" applyProtection="1">
      <alignment vertical="center" wrapText="1"/>
      <protection/>
    </xf>
    <xf numFmtId="0" fontId="47" fillId="0" borderId="19" xfId="0" applyFont="1" applyBorder="1" applyAlignment="1" applyProtection="1">
      <alignment vertical="center" wrapText="1"/>
      <protection/>
    </xf>
    <xf numFmtId="0" fontId="47" fillId="0" borderId="17" xfId="0" applyFont="1" applyBorder="1" applyAlignment="1" applyProtection="1">
      <alignment horizontal="center" vertical="center" wrapText="1"/>
      <protection hidden="1"/>
    </xf>
    <xf numFmtId="0" fontId="47" fillId="0" borderId="16" xfId="0" applyFont="1" applyBorder="1" applyAlignment="1" applyProtection="1">
      <alignment horizontal="center" wrapText="1"/>
      <protection locked="0"/>
    </xf>
    <xf numFmtId="1" fontId="47" fillId="0" borderId="20" xfId="0" applyNumberFormat="1" applyFont="1" applyBorder="1" applyAlignment="1" applyProtection="1">
      <alignment horizontal="center" wrapText="1"/>
      <protection hidden="1"/>
    </xf>
    <xf numFmtId="0" fontId="47" fillId="0" borderId="21" xfId="0" applyFont="1" applyBorder="1" applyAlignment="1" applyProtection="1">
      <alignment horizontal="center" vertical="center" wrapText="1"/>
      <protection hidden="1"/>
    </xf>
    <xf numFmtId="181" fontId="47" fillId="2" borderId="11" xfId="0" applyNumberFormat="1" applyFont="1" applyFill="1" applyBorder="1" applyAlignment="1" applyProtection="1">
      <alignment horizontal="left" vertical="center" wrapText="1"/>
      <protection hidden="1"/>
    </xf>
    <xf numFmtId="0" fontId="48" fillId="2" borderId="11" xfId="0" applyFont="1" applyFill="1" applyBorder="1" applyAlignment="1" applyProtection="1">
      <alignment horizontal="center" wrapText="1"/>
      <protection locked="0"/>
    </xf>
    <xf numFmtId="0" fontId="47" fillId="0" borderId="12" xfId="0" applyFont="1" applyBorder="1" applyAlignment="1" applyProtection="1">
      <alignment horizontal="left" vertical="top"/>
      <protection/>
    </xf>
    <xf numFmtId="0" fontId="47" fillId="0" borderId="22" xfId="0" applyFont="1" applyBorder="1" applyAlignment="1" applyProtection="1">
      <alignment horizontal="left" vertical="center" wrapText="1"/>
      <protection locked="0"/>
    </xf>
    <xf numFmtId="0" fontId="47" fillId="0" borderId="23" xfId="0" applyFont="1" applyBorder="1" applyAlignment="1" applyProtection="1">
      <alignment vertical="center" wrapText="1"/>
      <protection locked="0"/>
    </xf>
    <xf numFmtId="0" fontId="47" fillId="0" borderId="0" xfId="0" applyFont="1" applyAlignment="1" applyProtection="1">
      <alignment horizontal="center"/>
      <protection locked="0"/>
    </xf>
    <xf numFmtId="0" fontId="47" fillId="0" borderId="13" xfId="0" applyFont="1" applyBorder="1" applyAlignment="1" applyProtection="1">
      <alignment horizontal="left" vertical="center" wrapText="1"/>
      <protection/>
    </xf>
    <xf numFmtId="0" fontId="47" fillId="0" borderId="21" xfId="0" applyFont="1" applyBorder="1" applyAlignment="1" applyProtection="1">
      <alignment horizontal="left" vertical="center" wrapText="1"/>
      <protection/>
    </xf>
    <xf numFmtId="0" fontId="47" fillId="0" borderId="16" xfId="0" applyFont="1" applyBorder="1" applyAlignment="1" applyProtection="1">
      <alignment horizontal="left" vertical="center" wrapText="1"/>
      <protection/>
    </xf>
    <xf numFmtId="0" fontId="47" fillId="2" borderId="13" xfId="0" applyFont="1" applyFill="1" applyBorder="1" applyAlignment="1" applyProtection="1">
      <alignment horizontal="left" vertical="center" wrapText="1"/>
      <protection/>
    </xf>
    <xf numFmtId="0" fontId="47" fillId="2" borderId="21" xfId="0" applyFont="1" applyFill="1" applyBorder="1" applyAlignment="1" applyProtection="1">
      <alignment horizontal="left" vertical="center" wrapText="1"/>
      <protection/>
    </xf>
    <xf numFmtId="0" fontId="52" fillId="0" borderId="15" xfId="0" applyFont="1" applyBorder="1" applyAlignment="1" applyProtection="1">
      <alignment horizontal="left" vertical="top"/>
      <protection/>
    </xf>
    <xf numFmtId="0" fontId="47" fillId="0" borderId="13" xfId="0" applyFont="1" applyFill="1" applyBorder="1" applyAlignment="1" applyProtection="1">
      <alignment horizontal="left" vertical="center" wrapText="1"/>
      <protection locked="0"/>
    </xf>
    <xf numFmtId="0" fontId="47" fillId="0" borderId="21" xfId="0"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47" fillId="0" borderId="13" xfId="0" applyFont="1" applyBorder="1" applyAlignment="1" applyProtection="1">
      <alignment vertical="center" wrapText="1"/>
      <protection/>
    </xf>
    <xf numFmtId="0" fontId="47" fillId="0" borderId="21" xfId="0" applyFont="1" applyBorder="1" applyAlignment="1" applyProtection="1">
      <alignment vertical="center" wrapText="1"/>
      <protection/>
    </xf>
    <xf numFmtId="0" fontId="47" fillId="0" borderId="16" xfId="0" applyFont="1" applyBorder="1" applyAlignment="1" applyProtection="1">
      <alignment vertical="center" wrapText="1"/>
      <protection/>
    </xf>
    <xf numFmtId="0" fontId="50" fillId="0" borderId="0" xfId="0" applyFont="1" applyFill="1" applyBorder="1" applyAlignment="1" applyProtection="1">
      <alignment horizontal="left" vertical="top" wrapText="1"/>
      <protection/>
    </xf>
    <xf numFmtId="181" fontId="47" fillId="35" borderId="24" xfId="0" applyNumberFormat="1" applyFont="1" applyFill="1" applyBorder="1" applyAlignment="1" applyProtection="1">
      <alignment horizontal="left" vertical="center" wrapText="1"/>
      <protection/>
    </xf>
    <xf numFmtId="181" fontId="47" fillId="35" borderId="16" xfId="0" applyNumberFormat="1" applyFont="1" applyFill="1" applyBorder="1" applyAlignment="1" applyProtection="1">
      <alignment horizontal="left" vertical="center" wrapText="1"/>
      <protection/>
    </xf>
    <xf numFmtId="0" fontId="47" fillId="0" borderId="25" xfId="0" applyFont="1" applyBorder="1" applyAlignment="1" applyProtection="1">
      <alignment horizontal="left" vertical="center" wrapText="1"/>
      <protection/>
    </xf>
    <xf numFmtId="0" fontId="47" fillId="0" borderId="26" xfId="0" applyFont="1" applyBorder="1" applyAlignment="1" applyProtection="1">
      <alignment horizontal="left" vertical="center"/>
      <protection locked="0"/>
    </xf>
    <xf numFmtId="0" fontId="47" fillId="0" borderId="27" xfId="0" applyFont="1" applyBorder="1" applyAlignment="1" applyProtection="1">
      <alignment horizontal="left" vertical="center"/>
      <protection locked="0"/>
    </xf>
    <xf numFmtId="0" fontId="47" fillId="0" borderId="28" xfId="0" applyFont="1" applyBorder="1" applyAlignment="1" applyProtection="1">
      <alignment horizontal="left" vertical="center"/>
      <protection locked="0"/>
    </xf>
    <xf numFmtId="0" fontId="47" fillId="0" borderId="29" xfId="0" applyFont="1" applyBorder="1" applyAlignment="1" applyProtection="1">
      <alignment horizontal="left" vertical="center"/>
      <protection locked="0"/>
    </xf>
    <xf numFmtId="181" fontId="47" fillId="0" borderId="15" xfId="0" applyNumberFormat="1" applyFont="1" applyBorder="1" applyAlignment="1" applyProtection="1">
      <alignment horizontal="left" vertical="top"/>
      <protection locked="0"/>
    </xf>
    <xf numFmtId="181" fontId="47" fillId="0" borderId="17" xfId="0" applyNumberFormat="1" applyFont="1" applyBorder="1" applyAlignment="1" applyProtection="1">
      <alignment horizontal="left" vertical="top"/>
      <protection locked="0"/>
    </xf>
    <xf numFmtId="181" fontId="47" fillId="0" borderId="12" xfId="0" applyNumberFormat="1" applyFont="1" applyBorder="1" applyAlignment="1" applyProtection="1">
      <alignment horizontal="left" vertical="top"/>
      <protection locked="0"/>
    </xf>
    <xf numFmtId="181" fontId="47" fillId="0" borderId="25" xfId="0" applyNumberFormat="1" applyFont="1" applyBorder="1" applyAlignment="1" applyProtection="1">
      <alignment horizontal="left" vertical="top"/>
      <protection locked="0"/>
    </xf>
    <xf numFmtId="0" fontId="47" fillId="2" borderId="30" xfId="0" applyFont="1" applyFill="1" applyBorder="1" applyAlignment="1" applyProtection="1">
      <alignment horizontal="left"/>
      <protection locked="0"/>
    </xf>
    <xf numFmtId="0" fontId="47" fillId="2" borderId="15" xfId="0" applyFont="1" applyFill="1" applyBorder="1" applyAlignment="1" applyProtection="1">
      <alignment horizontal="left"/>
      <protection locked="0"/>
    </xf>
    <xf numFmtId="0" fontId="47" fillId="2" borderId="17" xfId="0" applyFont="1" applyFill="1" applyBorder="1" applyAlignment="1" applyProtection="1">
      <alignment horizontal="left"/>
      <protection locked="0"/>
    </xf>
    <xf numFmtId="0" fontId="47" fillId="33" borderId="13" xfId="0" applyFont="1" applyFill="1" applyBorder="1" applyAlignment="1" applyProtection="1">
      <alignment horizontal="left"/>
      <protection/>
    </xf>
    <xf numFmtId="0" fontId="47" fillId="33" borderId="21" xfId="0" applyFont="1" applyFill="1" applyBorder="1" applyAlignment="1" applyProtection="1">
      <alignment horizontal="left"/>
      <protection/>
    </xf>
    <xf numFmtId="0" fontId="47" fillId="2" borderId="30" xfId="0" applyFont="1" applyFill="1" applyBorder="1" applyAlignment="1" applyProtection="1">
      <alignment vertical="center" wrapText="1"/>
      <protection/>
    </xf>
    <xf numFmtId="0" fontId="47" fillId="2" borderId="15" xfId="0" applyFont="1" applyFill="1" applyBorder="1" applyAlignment="1" applyProtection="1">
      <alignment vertical="center" wrapText="1"/>
      <protection/>
    </xf>
    <xf numFmtId="0" fontId="47" fillId="2" borderId="17" xfId="0" applyFont="1" applyFill="1" applyBorder="1" applyAlignment="1" applyProtection="1">
      <alignment vertical="center" wrapText="1"/>
      <protection/>
    </xf>
    <xf numFmtId="181" fontId="47" fillId="33" borderId="12" xfId="0" applyNumberFormat="1" applyFont="1" applyFill="1" applyBorder="1" applyAlignment="1" applyProtection="1">
      <alignment vertical="center"/>
      <protection/>
    </xf>
    <xf numFmtId="181" fontId="47" fillId="0" borderId="31" xfId="0" applyNumberFormat="1" applyFont="1" applyBorder="1" applyAlignment="1" applyProtection="1">
      <alignment horizontal="left" vertical="center"/>
      <protection locked="0"/>
    </xf>
    <xf numFmtId="181" fontId="47" fillId="0" borderId="32" xfId="0" applyNumberFormat="1" applyFont="1" applyBorder="1" applyAlignment="1" applyProtection="1">
      <alignment horizontal="left" vertical="center"/>
      <protection locked="0"/>
    </xf>
    <xf numFmtId="181" fontId="47" fillId="0" borderId="33" xfId="0" applyNumberFormat="1" applyFont="1" applyBorder="1" applyAlignment="1" applyProtection="1">
      <alignment horizontal="left" vertical="center"/>
      <protection locked="0"/>
    </xf>
    <xf numFmtId="0" fontId="47" fillId="0" borderId="12" xfId="0" applyFont="1" applyFill="1" applyBorder="1" applyAlignment="1" applyProtection="1">
      <alignment wrapText="1"/>
      <protection/>
    </xf>
    <xf numFmtId="0" fontId="47" fillId="0" borderId="25" xfId="0" applyFont="1" applyFill="1" applyBorder="1" applyAlignment="1" applyProtection="1">
      <alignment wrapText="1"/>
      <protection/>
    </xf>
    <xf numFmtId="0" fontId="47" fillId="2" borderId="13" xfId="0" applyFont="1" applyFill="1" applyBorder="1" applyAlignment="1" applyProtection="1">
      <alignment horizontal="left" vertical="center"/>
      <protection/>
    </xf>
    <xf numFmtId="0" fontId="47" fillId="2" borderId="21" xfId="0" applyFont="1" applyFill="1" applyBorder="1" applyAlignment="1" applyProtection="1">
      <alignment horizontal="left" vertical="center"/>
      <protection/>
    </xf>
    <xf numFmtId="0" fontId="53" fillId="0" borderId="0" xfId="0" applyFont="1" applyAlignment="1" applyProtection="1">
      <alignment horizontal="center" vertical="center" wrapText="1"/>
      <protection/>
    </xf>
    <xf numFmtId="0" fontId="53" fillId="0" borderId="0" xfId="0" applyFont="1" applyAlignment="1" applyProtection="1">
      <alignment horizontal="center" vertical="center"/>
      <protection/>
    </xf>
    <xf numFmtId="181" fontId="47" fillId="33" borderId="13" xfId="0" applyNumberFormat="1" applyFont="1" applyFill="1" applyBorder="1" applyAlignment="1" applyProtection="1">
      <alignment horizontal="left"/>
      <protection/>
    </xf>
    <xf numFmtId="181" fontId="47" fillId="33" borderId="16" xfId="0" applyNumberFormat="1" applyFont="1" applyFill="1" applyBorder="1" applyAlignment="1" applyProtection="1">
      <alignment horizontal="left"/>
      <protection/>
    </xf>
    <xf numFmtId="0" fontId="47" fillId="33" borderId="13" xfId="0" applyFont="1" applyFill="1" applyBorder="1" applyAlignment="1" applyProtection="1">
      <alignment horizontal="left" vertical="center"/>
      <protection/>
    </xf>
    <xf numFmtId="0" fontId="47" fillId="33" borderId="16" xfId="0" applyFont="1" applyFill="1" applyBorder="1" applyAlignment="1" applyProtection="1">
      <alignment horizontal="left" vertical="center"/>
      <protection/>
    </xf>
    <xf numFmtId="181" fontId="47" fillId="0" borderId="13" xfId="0" applyNumberFormat="1" applyFont="1" applyBorder="1" applyAlignment="1" applyProtection="1">
      <alignment/>
      <protection locked="0"/>
    </xf>
    <xf numFmtId="181" fontId="47" fillId="0" borderId="16" xfId="0" applyNumberFormat="1" applyFont="1" applyBorder="1" applyAlignment="1" applyProtection="1">
      <alignment/>
      <protection locked="0"/>
    </xf>
    <xf numFmtId="0" fontId="47" fillId="33" borderId="13" xfId="0" applyFont="1" applyFill="1" applyBorder="1" applyAlignment="1" applyProtection="1">
      <alignment vertical="center"/>
      <protection/>
    </xf>
    <xf numFmtId="0" fontId="47" fillId="33" borderId="16" xfId="0" applyFont="1" applyFill="1" applyBorder="1" applyAlignment="1" applyProtection="1">
      <alignment vertical="center"/>
      <protection/>
    </xf>
    <xf numFmtId="181" fontId="47" fillId="33" borderId="10" xfId="0" applyNumberFormat="1" applyFont="1" applyFill="1" applyBorder="1" applyAlignment="1" applyProtection="1">
      <alignment horizontal="left"/>
      <protection locked="0"/>
    </xf>
    <xf numFmtId="0" fontId="47" fillId="33" borderId="10" xfId="0" applyFont="1" applyFill="1" applyBorder="1" applyAlignment="1" applyProtection="1">
      <alignment horizontal="left" vertical="center" wrapText="1"/>
      <protection/>
    </xf>
    <xf numFmtId="0" fontId="47" fillId="0" borderId="10" xfId="0" applyFont="1" applyBorder="1" applyAlignment="1" applyProtection="1">
      <alignment horizontal="left"/>
      <protection locked="0"/>
    </xf>
    <xf numFmtId="0" fontId="47" fillId="0" borderId="13" xfId="0" applyFont="1" applyBorder="1" applyAlignment="1" applyProtection="1">
      <alignment horizontal="left" wrapText="1"/>
      <protection locked="0"/>
    </xf>
    <xf numFmtId="0" fontId="47" fillId="0" borderId="21" xfId="0" applyFont="1" applyBorder="1" applyAlignment="1" applyProtection="1">
      <alignment horizontal="left" wrapText="1"/>
      <protection locked="0"/>
    </xf>
    <xf numFmtId="0" fontId="47" fillId="0" borderId="16" xfId="0" applyFont="1" applyBorder="1" applyAlignment="1" applyProtection="1">
      <alignment horizontal="left" wrapText="1"/>
      <protection locked="0"/>
    </xf>
    <xf numFmtId="0" fontId="47" fillId="0" borderId="13" xfId="0" applyFont="1" applyFill="1" applyBorder="1" applyAlignment="1" applyProtection="1">
      <alignment horizontal="left" vertical="top"/>
      <protection locked="0"/>
    </xf>
    <xf numFmtId="0" fontId="47" fillId="0" borderId="21" xfId="0" applyFont="1" applyFill="1" applyBorder="1" applyAlignment="1" applyProtection="1">
      <alignment horizontal="left" vertical="top"/>
      <protection locked="0"/>
    </xf>
    <xf numFmtId="0" fontId="47" fillId="0" borderId="16" xfId="0" applyFont="1" applyFill="1" applyBorder="1" applyAlignment="1" applyProtection="1">
      <alignment horizontal="left" vertical="top"/>
      <protection locked="0"/>
    </xf>
    <xf numFmtId="0" fontId="47" fillId="2" borderId="13" xfId="0" applyFont="1" applyFill="1" applyBorder="1" applyAlignment="1" applyProtection="1">
      <alignment vertical="center" wrapText="1"/>
      <protection/>
    </xf>
    <xf numFmtId="0" fontId="47" fillId="2" borderId="21" xfId="0" applyFont="1" applyFill="1" applyBorder="1" applyAlignment="1" applyProtection="1">
      <alignment vertical="center" wrapText="1"/>
      <protection/>
    </xf>
    <xf numFmtId="0" fontId="47" fillId="2" borderId="16" xfId="0" applyFont="1" applyFill="1" applyBorder="1" applyAlignment="1" applyProtection="1">
      <alignment vertical="center" wrapText="1"/>
      <protection/>
    </xf>
    <xf numFmtId="181" fontId="47" fillId="35" borderId="13" xfId="0" applyNumberFormat="1" applyFont="1" applyFill="1" applyBorder="1" applyAlignment="1" applyProtection="1">
      <alignment horizontal="left" vertical="center" wrapText="1"/>
      <protection/>
    </xf>
    <xf numFmtId="0" fontId="47" fillId="0" borderId="13" xfId="0" applyFont="1" applyBorder="1" applyAlignment="1" applyProtection="1">
      <alignment horizontal="left" wrapText="1"/>
      <protection/>
    </xf>
    <xf numFmtId="0" fontId="47" fillId="0" borderId="25" xfId="0" applyFont="1" applyBorder="1" applyAlignment="1" applyProtection="1">
      <alignment horizontal="left" wrapText="1"/>
      <protection/>
    </xf>
    <xf numFmtId="0" fontId="47" fillId="0" borderId="15" xfId="0" applyFont="1" applyBorder="1" applyAlignment="1" applyProtection="1">
      <alignment horizontal="left" vertical="top"/>
      <protection/>
    </xf>
    <xf numFmtId="181" fontId="47" fillId="36" borderId="13" xfId="0" applyNumberFormat="1" applyFont="1" applyFill="1" applyBorder="1" applyAlignment="1" applyProtection="1">
      <alignment horizontal="left"/>
      <protection/>
    </xf>
    <xf numFmtId="181" fontId="47" fillId="36" borderId="16" xfId="0" applyNumberFormat="1" applyFont="1" applyFill="1" applyBorder="1" applyAlignment="1" applyProtection="1">
      <alignment horizontal="left"/>
      <protection/>
    </xf>
    <xf numFmtId="0" fontId="47" fillId="0" borderId="26" xfId="0" applyFont="1" applyBorder="1" applyAlignment="1" applyProtection="1">
      <alignment horizontal="left" vertical="center" wrapText="1"/>
      <protection locked="0"/>
    </xf>
    <xf numFmtId="0" fontId="47" fillId="0" borderId="27" xfId="0" applyFont="1" applyBorder="1" applyAlignment="1" applyProtection="1">
      <alignment horizontal="left" vertical="center" wrapText="1"/>
      <protection locked="0"/>
    </xf>
    <xf numFmtId="0" fontId="47" fillId="0" borderId="28"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wrapText="1"/>
      <protection locked="0"/>
    </xf>
    <xf numFmtId="0" fontId="47" fillId="0" borderId="0" xfId="0" applyFont="1" applyBorder="1" applyAlignment="1" applyProtection="1">
      <alignment horizontal="center" wrapText="1"/>
      <protection/>
    </xf>
    <xf numFmtId="0" fontId="47" fillId="2" borderId="30" xfId="0" applyFont="1" applyFill="1" applyBorder="1" applyAlignment="1" applyProtection="1">
      <alignment horizontal="left"/>
      <protection/>
    </xf>
    <xf numFmtId="0" fontId="47" fillId="2" borderId="15" xfId="0" applyFont="1" applyFill="1" applyBorder="1" applyAlignment="1" applyProtection="1">
      <alignment horizontal="left"/>
      <protection/>
    </xf>
    <xf numFmtId="0" fontId="47" fillId="2" borderId="17" xfId="0" applyFont="1" applyFill="1" applyBorder="1" applyAlignment="1" applyProtection="1">
      <alignment horizontal="left"/>
      <protection/>
    </xf>
    <xf numFmtId="0" fontId="47" fillId="2" borderId="16" xfId="0" applyFont="1" applyFill="1" applyBorder="1" applyAlignment="1" applyProtection="1">
      <alignment horizontal="left" vertical="center" wrapText="1"/>
      <protection/>
    </xf>
    <xf numFmtId="0" fontId="47" fillId="33" borderId="10" xfId="0" applyFont="1" applyFill="1" applyBorder="1" applyAlignment="1" applyProtection="1">
      <alignment vertical="center"/>
      <protection/>
    </xf>
    <xf numFmtId="0" fontId="51" fillId="0" borderId="0" xfId="44" applyFont="1" applyFill="1" applyBorder="1" applyAlignment="1" applyProtection="1">
      <alignment horizontal="left" vertical="top" wrapText="1"/>
      <protection/>
    </xf>
    <xf numFmtId="181" fontId="47" fillId="0" borderId="10" xfId="0" applyNumberFormat="1" applyFont="1" applyFill="1" applyBorder="1" applyAlignment="1" applyProtection="1">
      <alignment horizontal="left"/>
      <protection locked="0"/>
    </xf>
    <xf numFmtId="181" fontId="47" fillId="33" borderId="16" xfId="0" applyNumberFormat="1" applyFont="1" applyFill="1" applyBorder="1" applyAlignment="1" applyProtection="1">
      <alignment vertical="center"/>
      <protection/>
    </xf>
    <xf numFmtId="181" fontId="47" fillId="33" borderId="30" xfId="0" applyNumberFormat="1" applyFont="1" applyFill="1" applyBorder="1" applyAlignment="1" applyProtection="1">
      <alignment vertical="center"/>
      <protection/>
    </xf>
    <xf numFmtId="0" fontId="47" fillId="36" borderId="13" xfId="0" applyFont="1" applyFill="1" applyBorder="1" applyAlignment="1" applyProtection="1">
      <alignment horizontal="left"/>
      <protection/>
    </xf>
    <xf numFmtId="0" fontId="47" fillId="36" borderId="21" xfId="0" applyFont="1" applyFill="1" applyBorder="1" applyAlignment="1" applyProtection="1">
      <alignment horizontal="left"/>
      <protection/>
    </xf>
    <xf numFmtId="0" fontId="47" fillId="36" borderId="16" xfId="0" applyFont="1" applyFill="1" applyBorder="1" applyAlignment="1" applyProtection="1">
      <alignment horizontal="left"/>
      <protection/>
    </xf>
    <xf numFmtId="0" fontId="47" fillId="33" borderId="10" xfId="0" applyFont="1" applyFill="1" applyBorder="1" applyAlignment="1" applyProtection="1">
      <alignment horizontal="left" wrapText="1"/>
      <protection/>
    </xf>
    <xf numFmtId="0" fontId="47" fillId="33" borderId="10"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257175</xdr:colOff>
      <xdr:row>1</xdr:row>
      <xdr:rowOff>142875</xdr:rowOff>
    </xdr:to>
    <xdr:pic>
      <xdr:nvPicPr>
        <xdr:cNvPr id="1" name="Image 2" descr="logo-biomol.jpg"/>
        <xdr:cNvPicPr preferRelativeResize="1">
          <a:picLocks noChangeAspect="1"/>
        </xdr:cNvPicPr>
      </xdr:nvPicPr>
      <xdr:blipFill>
        <a:blip r:embed="rId1"/>
        <a:stretch>
          <a:fillRect/>
        </a:stretch>
      </xdr:blipFill>
      <xdr:spPr>
        <a:xfrm>
          <a:off x="1524000" y="0"/>
          <a:ext cx="1323975" cy="638175"/>
        </a:xfrm>
        <a:prstGeom prst="rect">
          <a:avLst/>
        </a:prstGeom>
        <a:noFill/>
        <a:ln w="9525" cmpd="sng">
          <a:noFill/>
        </a:ln>
      </xdr:spPr>
    </xdr:pic>
    <xdr:clientData/>
  </xdr:twoCellAnchor>
  <xdr:oneCellAnchor>
    <xdr:from>
      <xdr:col>7</xdr:col>
      <xdr:colOff>161925</xdr:colOff>
      <xdr:row>9</xdr:row>
      <xdr:rowOff>38100</xdr:rowOff>
    </xdr:from>
    <xdr:ext cx="2333625" cy="990600"/>
    <xdr:sp>
      <xdr:nvSpPr>
        <xdr:cNvPr id="2" name="ZoneTexte 2"/>
        <xdr:cNvSpPr txBox="1">
          <a:spLocks noChangeArrowheads="1"/>
        </xdr:cNvSpPr>
      </xdr:nvSpPr>
      <xdr:spPr>
        <a:xfrm>
          <a:off x="7581900" y="2238375"/>
          <a:ext cx="2333625" cy="990600"/>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Les dates limites s'afficheront</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  </a:t>
          </a:r>
          <a:r>
            <a:rPr lang="en-US" cap="none" sz="1100" b="0" i="0" u="none" baseline="0">
              <a:solidFill>
                <a:srgbClr val="FFFFFF"/>
              </a:solidFill>
              <a:latin typeface="Calibri"/>
              <a:ea typeface="Calibri"/>
              <a:cs typeface="Calibri"/>
            </a:rPr>
            <a:t>      a</a:t>
          </a:r>
          <a:r>
            <a:rPr lang="en-US" cap="none" sz="1100" b="0" i="0" u="none" baseline="0">
              <a:solidFill>
                <a:srgbClr val="FFFFFF"/>
              </a:solidFill>
              <a:latin typeface="Calibri"/>
              <a:ea typeface="Calibri"/>
              <a:cs typeface="Calibri"/>
            </a:rPr>
            <a:t>utomatiquement lorsque vous aurez sélectionné un trimestre et une année. </a:t>
          </a:r>
        </a:p>
      </xdr:txBody>
    </xdr:sp>
    <xdr:clientData/>
  </xdr:oneCellAnchor>
  <xdr:twoCellAnchor editAs="oneCell">
    <xdr:from>
      <xdr:col>7</xdr:col>
      <xdr:colOff>171450</xdr:colOff>
      <xdr:row>9</xdr:row>
      <xdr:rowOff>85725</xdr:rowOff>
    </xdr:from>
    <xdr:to>
      <xdr:col>7</xdr:col>
      <xdr:colOff>571500</xdr:colOff>
      <xdr:row>10</xdr:row>
      <xdr:rowOff>114300</xdr:rowOff>
    </xdr:to>
    <xdr:pic>
      <xdr:nvPicPr>
        <xdr:cNvPr id="3" name="Picture 87" descr="C:\Documents and Settings\mantovaj\Local Settings\Temporary Internet Files\Content.IE5\4X6ISWFB\MC900433883[1].png"/>
        <xdr:cNvPicPr preferRelativeResize="1">
          <a:picLocks noChangeAspect="1"/>
        </xdr:cNvPicPr>
      </xdr:nvPicPr>
      <xdr:blipFill>
        <a:blip r:embed="rId2"/>
        <a:stretch>
          <a:fillRect/>
        </a:stretch>
      </xdr:blipFill>
      <xdr:spPr>
        <a:xfrm>
          <a:off x="7591425" y="2286000"/>
          <a:ext cx="400050" cy="523875"/>
        </a:xfrm>
        <a:prstGeom prst="rect">
          <a:avLst/>
        </a:prstGeom>
        <a:noFill/>
        <a:ln w="9525" cmpd="sng">
          <a:noFill/>
        </a:ln>
      </xdr:spPr>
    </xdr:pic>
    <xdr:clientData/>
  </xdr:twoCellAnchor>
  <xdr:oneCellAnchor>
    <xdr:from>
      <xdr:col>7</xdr:col>
      <xdr:colOff>171450</xdr:colOff>
      <xdr:row>46</xdr:row>
      <xdr:rowOff>66675</xdr:rowOff>
    </xdr:from>
    <xdr:ext cx="2514600" cy="1885950"/>
    <xdr:sp>
      <xdr:nvSpPr>
        <xdr:cNvPr id="4" name="ZoneTexte 4"/>
        <xdr:cNvSpPr txBox="1">
          <a:spLocks noChangeArrowheads="1"/>
        </xdr:cNvSpPr>
      </xdr:nvSpPr>
      <xdr:spPr>
        <a:xfrm>
          <a:off x="7591425" y="12687300"/>
          <a:ext cx="2514600" cy="18859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1) Enregistrez le formulaire rempli pour le conserver et vous y référer tout au long de votre parcours académique. 2) Imprimez, signez et faites signer ce document par vos  deux directeur s de recherche .</a:t>
          </a:r>
          <a:r>
            <a:rPr lang="en-US" cap="none" sz="1100" b="0" i="0" u="none" baseline="0">
              <a:solidFill>
                <a:srgbClr val="FFFFFF"/>
              </a:solidFill>
              <a:latin typeface="Calibri"/>
              <a:ea typeface="Calibri"/>
              <a:cs typeface="Calibri"/>
            </a:rPr>
            <a:t> 3) Remettez ensuite </a:t>
          </a:r>
          <a:r>
            <a:rPr lang="en-US" cap="none" sz="1100" b="1" i="0" u="none" baseline="0">
              <a:solidFill>
                <a:srgbClr val="FFFFFF"/>
              </a:solidFill>
              <a:latin typeface="Calibri"/>
              <a:ea typeface="Calibri"/>
              <a:cs typeface="Calibri"/>
            </a:rPr>
            <a:t>ce document </a:t>
          </a:r>
          <a:r>
            <a:rPr lang="en-US" cap="none" sz="1100" b="0" i="0" u="none" baseline="0">
              <a:solidFill>
                <a:srgbClr val="FFFFFF"/>
              </a:solidFill>
              <a:latin typeface="Calibri"/>
              <a:ea typeface="Calibri"/>
              <a:cs typeface="Calibri"/>
            </a:rPr>
            <a:t> à Pascale Le Thérizien (bureau 3306-2) ou à Julie Mantovani (bureau 3306-1)</a:t>
          </a:r>
        </a:p>
      </xdr:txBody>
    </xdr:sp>
    <xdr:clientData/>
  </xdr:oneCellAnchor>
  <xdr:twoCellAnchor editAs="oneCell">
    <xdr:from>
      <xdr:col>7</xdr:col>
      <xdr:colOff>409575</xdr:colOff>
      <xdr:row>47</xdr:row>
      <xdr:rowOff>47625</xdr:rowOff>
    </xdr:from>
    <xdr:to>
      <xdr:col>8</xdr:col>
      <xdr:colOff>400050</xdr:colOff>
      <xdr:row>48</xdr:row>
      <xdr:rowOff>114300</xdr:rowOff>
    </xdr:to>
    <xdr:pic>
      <xdr:nvPicPr>
        <xdr:cNvPr id="5" name="Picture 99" descr="C:\Documents and Settings\mantovaj\Local Settings\Temporary Internet Files\Content.IE5\3Y5VOBTV\MC900441964[1].wmf"/>
        <xdr:cNvPicPr preferRelativeResize="1">
          <a:picLocks noChangeAspect="1"/>
        </xdr:cNvPicPr>
      </xdr:nvPicPr>
      <xdr:blipFill>
        <a:blip r:embed="rId3"/>
        <a:stretch>
          <a:fillRect/>
        </a:stretch>
      </xdr:blipFill>
      <xdr:spPr>
        <a:xfrm>
          <a:off x="7829550" y="12839700"/>
          <a:ext cx="6858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171450</xdr:colOff>
      <xdr:row>1</xdr:row>
      <xdr:rowOff>142875</xdr:rowOff>
    </xdr:to>
    <xdr:pic>
      <xdr:nvPicPr>
        <xdr:cNvPr id="1" name="Image 2" descr="logo-biomol.jpg"/>
        <xdr:cNvPicPr preferRelativeResize="1">
          <a:picLocks noChangeAspect="1"/>
        </xdr:cNvPicPr>
      </xdr:nvPicPr>
      <xdr:blipFill>
        <a:blip r:embed="rId1"/>
        <a:stretch>
          <a:fillRect/>
        </a:stretch>
      </xdr:blipFill>
      <xdr:spPr>
        <a:xfrm>
          <a:off x="1524000" y="0"/>
          <a:ext cx="1323975" cy="638175"/>
        </a:xfrm>
        <a:prstGeom prst="rect">
          <a:avLst/>
        </a:prstGeom>
        <a:noFill/>
        <a:ln w="9525" cmpd="sng">
          <a:noFill/>
        </a:ln>
      </xdr:spPr>
    </xdr:pic>
    <xdr:clientData/>
  </xdr:twoCellAnchor>
  <xdr:oneCellAnchor>
    <xdr:from>
      <xdr:col>7</xdr:col>
      <xdr:colOff>142875</xdr:colOff>
      <xdr:row>9</xdr:row>
      <xdr:rowOff>9525</xdr:rowOff>
    </xdr:from>
    <xdr:ext cx="2333625" cy="733425"/>
    <xdr:sp>
      <xdr:nvSpPr>
        <xdr:cNvPr id="2" name="ZoneTexte 2"/>
        <xdr:cNvSpPr txBox="1">
          <a:spLocks noChangeArrowheads="1"/>
        </xdr:cNvSpPr>
      </xdr:nvSpPr>
      <xdr:spPr>
        <a:xfrm>
          <a:off x="7610475" y="2219325"/>
          <a:ext cx="2333625" cy="733425"/>
        </a:xfrm>
        <a:prstGeom prst="rect">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Deadlines will be automatically d        displayed when you will select a term and a year.
</a:t>
          </a:r>
        </a:p>
      </xdr:txBody>
    </xdr:sp>
    <xdr:clientData/>
  </xdr:oneCellAnchor>
  <xdr:twoCellAnchor editAs="oneCell">
    <xdr:from>
      <xdr:col>7</xdr:col>
      <xdr:colOff>152400</xdr:colOff>
      <xdr:row>9</xdr:row>
      <xdr:rowOff>0</xdr:rowOff>
    </xdr:from>
    <xdr:to>
      <xdr:col>7</xdr:col>
      <xdr:colOff>552450</xdr:colOff>
      <xdr:row>10</xdr:row>
      <xdr:rowOff>66675</xdr:rowOff>
    </xdr:to>
    <xdr:pic>
      <xdr:nvPicPr>
        <xdr:cNvPr id="3" name="Picture 87" descr="C:\Documents and Settings\mantovaj\Local Settings\Temporary Internet Files\Content.IE5\4X6ISWFB\MC900433883[1].png"/>
        <xdr:cNvPicPr preferRelativeResize="1">
          <a:picLocks noChangeAspect="1"/>
        </xdr:cNvPicPr>
      </xdr:nvPicPr>
      <xdr:blipFill>
        <a:blip r:embed="rId2"/>
        <a:stretch>
          <a:fillRect/>
        </a:stretch>
      </xdr:blipFill>
      <xdr:spPr>
        <a:xfrm>
          <a:off x="7620000" y="2209800"/>
          <a:ext cx="400050" cy="400050"/>
        </a:xfrm>
        <a:prstGeom prst="rect">
          <a:avLst/>
        </a:prstGeom>
        <a:noFill/>
        <a:ln w="9525" cmpd="sng">
          <a:noFill/>
        </a:ln>
      </xdr:spPr>
    </xdr:pic>
    <xdr:clientData/>
  </xdr:twoCellAnchor>
  <xdr:oneCellAnchor>
    <xdr:from>
      <xdr:col>7</xdr:col>
      <xdr:colOff>133350</xdr:colOff>
      <xdr:row>45</xdr:row>
      <xdr:rowOff>95250</xdr:rowOff>
    </xdr:from>
    <xdr:ext cx="2619375" cy="1819275"/>
    <xdr:sp>
      <xdr:nvSpPr>
        <xdr:cNvPr id="4" name="ZoneTexte 4"/>
        <xdr:cNvSpPr txBox="1">
          <a:spLocks noChangeArrowheads="1"/>
        </xdr:cNvSpPr>
      </xdr:nvSpPr>
      <xdr:spPr>
        <a:xfrm>
          <a:off x="7600950" y="11896725"/>
          <a:ext cx="2619375" cy="1819275"/>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1) Save the completed form to keep and refer to it throughout your academic path. 2) Print, sign and have this document sign by your  two research director. 3) Then </a:t>
          </a:r>
          <a:r>
            <a:rPr lang="en-US" cap="none" sz="1100" b="1" i="0" u="none" baseline="0">
              <a:solidFill>
                <a:srgbClr val="FFFFFF"/>
              </a:solidFill>
              <a:latin typeface="Calibri"/>
              <a:ea typeface="Calibri"/>
              <a:cs typeface="Calibri"/>
            </a:rPr>
            <a:t>return this document </a:t>
          </a:r>
          <a:r>
            <a:rPr lang="en-US" cap="none" sz="1100" b="0" i="0" u="none" baseline="0">
              <a:solidFill>
                <a:srgbClr val="FFFFFF"/>
              </a:solidFill>
              <a:latin typeface="Calibri"/>
              <a:ea typeface="Calibri"/>
              <a:cs typeface="Calibri"/>
            </a:rPr>
            <a:t>to Pascale Le</a:t>
          </a:r>
          <a:r>
            <a:rPr lang="en-US" cap="none" sz="1100" b="0" i="0" u="none" baseline="0">
              <a:solidFill>
                <a:srgbClr val="FFFFFF"/>
              </a:solidFill>
              <a:latin typeface="Calibri"/>
              <a:ea typeface="Calibri"/>
              <a:cs typeface="Calibri"/>
            </a:rPr>
            <a:t> Thérizien (office 3306-2) or</a:t>
          </a:r>
          <a:r>
            <a:rPr lang="en-US" cap="none" sz="1100" b="0" i="0" u="none" baseline="0">
              <a:solidFill>
                <a:srgbClr val="FFFFFF"/>
              </a:solidFill>
              <a:latin typeface="Calibri"/>
              <a:ea typeface="Calibri"/>
              <a:cs typeface="Calibri"/>
            </a:rPr>
            <a:t> Julie Mantovani (office 3306-1).</a:t>
          </a:r>
        </a:p>
      </xdr:txBody>
    </xdr:sp>
    <xdr:clientData/>
  </xdr:oneCellAnchor>
  <xdr:twoCellAnchor editAs="oneCell">
    <xdr:from>
      <xdr:col>7</xdr:col>
      <xdr:colOff>314325</xdr:colOff>
      <xdr:row>46</xdr:row>
      <xdr:rowOff>66675</xdr:rowOff>
    </xdr:from>
    <xdr:to>
      <xdr:col>8</xdr:col>
      <xdr:colOff>333375</xdr:colOff>
      <xdr:row>47</xdr:row>
      <xdr:rowOff>133350</xdr:rowOff>
    </xdr:to>
    <xdr:pic>
      <xdr:nvPicPr>
        <xdr:cNvPr id="5" name="Picture 99" descr="C:\Documents and Settings\mantovaj\Local Settings\Temporary Internet Files\Content.IE5\3Y5VOBTV\MC900441964[1].wmf"/>
        <xdr:cNvPicPr preferRelativeResize="1">
          <a:picLocks noChangeAspect="1"/>
        </xdr:cNvPicPr>
      </xdr:nvPicPr>
      <xdr:blipFill>
        <a:blip r:embed="rId3"/>
        <a:stretch>
          <a:fillRect/>
        </a:stretch>
      </xdr:blipFill>
      <xdr:spPr>
        <a:xfrm>
          <a:off x="7781925" y="12030075"/>
          <a:ext cx="6858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ntovaj\Application%20Data\Microsoft\Excel\Feuille-cheminement-final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eminement_Maitrise_Gener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Sc.BM"/>
      <sheetName val="Ph.D.AccesDirect"/>
      <sheetName val="Listes"/>
      <sheetName val="Ph.D.BM"/>
      <sheetName val="M.Sc.BM-reg"/>
    </sheetNames>
    <sheetDataSet>
      <sheetData sheetId="2">
        <row r="16">
          <cell r="A16" t="str">
            <v>Campus</v>
          </cell>
        </row>
        <row r="17">
          <cell r="A17" t="str">
            <v>IRIC</v>
          </cell>
        </row>
        <row r="18">
          <cell r="A18" t="str">
            <v>CHUM</v>
          </cell>
        </row>
        <row r="19">
          <cell r="A19" t="str">
            <v>IRCM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ANÇAIS"/>
      <sheetName val="ENGLISH"/>
      <sheetName val="Dé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mission.umontreal.ca/programmes/maitrise-en-biologie-moleculaire/structure-du-programm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dmission.umontreal.ca/programmes/maitrise-en-biologie-moleculaire/structure-du-programm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tabColor theme="5"/>
  </sheetPr>
  <dimension ref="A1:O232"/>
  <sheetViews>
    <sheetView showGridLines="0" showRowColHeaders="0" tabSelected="1" zoomScalePageLayoutView="0" workbookViewId="0" topLeftCell="A1">
      <selection activeCell="C1" sqref="C1:G1"/>
    </sheetView>
  </sheetViews>
  <sheetFormatPr defaultColWidth="0" defaultRowHeight="15" zeroHeight="1"/>
  <cols>
    <col min="1" max="2" width="11.421875" style="2" customWidth="1"/>
    <col min="3" max="3" width="16.00390625" style="3" customWidth="1"/>
    <col min="4" max="4" width="28.00390625" style="2" customWidth="1"/>
    <col min="5" max="5" width="7.7109375" style="5" customWidth="1"/>
    <col min="6" max="6" width="18.00390625" style="3" customWidth="1"/>
    <col min="7" max="7" width="18.7109375" style="23" customWidth="1"/>
    <col min="8" max="8" width="10.421875" style="2" customWidth="1"/>
    <col min="9" max="9" width="32.00390625" style="2" customWidth="1"/>
    <col min="10" max="11" width="11.421875" style="2" hidden="1" customWidth="1"/>
    <col min="12" max="12" width="48.140625" style="2" hidden="1" customWidth="1"/>
    <col min="13" max="14" width="11.421875" style="2" hidden="1" customWidth="1"/>
    <col min="15" max="15" width="30.8515625" style="2" hidden="1" customWidth="1"/>
    <col min="16" max="16384" width="11.421875" style="2" hidden="1" customWidth="1"/>
  </cols>
  <sheetData>
    <row r="1" spans="3:12" s="11" customFormat="1" ht="39" customHeight="1">
      <c r="C1" s="168" t="s">
        <v>165</v>
      </c>
      <c r="D1" s="169"/>
      <c r="E1" s="169"/>
      <c r="F1" s="169"/>
      <c r="G1" s="169"/>
      <c r="J1" s="62" t="s">
        <v>50</v>
      </c>
      <c r="L1" s="64" t="s">
        <v>51</v>
      </c>
    </row>
    <row r="2" spans="6:15" s="11" customFormat="1" ht="15">
      <c r="F2" s="61"/>
      <c r="G2" s="22"/>
      <c r="J2" s="63">
        <v>2016</v>
      </c>
      <c r="L2" s="64" t="s">
        <v>6</v>
      </c>
      <c r="O2" s="70" t="s">
        <v>81</v>
      </c>
    </row>
    <row r="3" spans="3:15" s="57" customFormat="1" ht="15" customHeight="1">
      <c r="C3" s="179" t="s">
        <v>0</v>
      </c>
      <c r="D3" s="179"/>
      <c r="E3" s="172" t="s">
        <v>1</v>
      </c>
      <c r="F3" s="173"/>
      <c r="G3" s="51" t="s">
        <v>164</v>
      </c>
      <c r="J3" s="63">
        <v>2017</v>
      </c>
      <c r="L3" s="64" t="s">
        <v>13</v>
      </c>
      <c r="O3" s="114" t="s">
        <v>15</v>
      </c>
    </row>
    <row r="4" spans="3:15" ht="15">
      <c r="C4" s="180"/>
      <c r="D4" s="180"/>
      <c r="E4" s="174"/>
      <c r="F4" s="175"/>
      <c r="G4" s="4"/>
      <c r="J4" s="63">
        <v>2018</v>
      </c>
      <c r="L4" s="64" t="s">
        <v>14</v>
      </c>
      <c r="O4" s="115" t="s">
        <v>89</v>
      </c>
    </row>
    <row r="5" spans="3:15" ht="15">
      <c r="C5" s="101" t="s">
        <v>144</v>
      </c>
      <c r="D5" s="100"/>
      <c r="E5" s="178" t="s">
        <v>145</v>
      </c>
      <c r="F5" s="178"/>
      <c r="G5" s="4"/>
      <c r="J5" s="63">
        <v>2019</v>
      </c>
      <c r="O5" s="115" t="s">
        <v>171</v>
      </c>
    </row>
    <row r="6" spans="3:15" ht="15">
      <c r="C6" s="155" t="s">
        <v>107</v>
      </c>
      <c r="D6" s="156"/>
      <c r="E6" s="156"/>
      <c r="F6" s="156"/>
      <c r="G6" s="156"/>
      <c r="J6" s="63">
        <v>2020</v>
      </c>
      <c r="O6" s="114" t="s">
        <v>16</v>
      </c>
    </row>
    <row r="7" spans="3:15" s="11" customFormat="1" ht="28.5" customHeight="1">
      <c r="C7" s="184"/>
      <c r="D7" s="185"/>
      <c r="E7" s="185"/>
      <c r="F7" s="185"/>
      <c r="G7" s="186"/>
      <c r="J7" s="63">
        <v>2021</v>
      </c>
      <c r="O7" s="114" t="s">
        <v>17</v>
      </c>
    </row>
    <row r="8" spans="3:15" ht="15">
      <c r="C8" s="170" t="s">
        <v>108</v>
      </c>
      <c r="D8" s="171"/>
      <c r="E8" s="181"/>
      <c r="F8" s="182"/>
      <c r="G8" s="183"/>
      <c r="L8" s="2" t="s">
        <v>44</v>
      </c>
      <c r="O8" s="114" t="s">
        <v>18</v>
      </c>
    </row>
    <row r="9" spans="3:15" s="11" customFormat="1" ht="15.75" thickBot="1">
      <c r="C9" s="13" t="s">
        <v>2</v>
      </c>
      <c r="D9" s="75" t="s">
        <v>3</v>
      </c>
      <c r="E9" s="176" t="s">
        <v>4</v>
      </c>
      <c r="F9" s="177"/>
      <c r="G9" s="60" t="s">
        <v>32</v>
      </c>
      <c r="L9" s="15" t="s">
        <v>152</v>
      </c>
      <c r="O9" s="114" t="s">
        <v>82</v>
      </c>
    </row>
    <row r="10" spans="3:15" ht="39" thickBot="1">
      <c r="C10" s="76" t="s">
        <v>5</v>
      </c>
      <c r="D10" s="77" t="s">
        <v>51</v>
      </c>
      <c r="E10" s="160" t="s">
        <v>7</v>
      </c>
      <c r="F10" s="160"/>
      <c r="G10" s="78" t="s">
        <v>50</v>
      </c>
      <c r="L10" s="55" t="s">
        <v>154</v>
      </c>
      <c r="O10" s="115" t="s">
        <v>114</v>
      </c>
    </row>
    <row r="11" spans="3:15" ht="15.75" thickBot="1">
      <c r="C11" s="26"/>
      <c r="D11" s="38"/>
      <c r="E11" s="27"/>
      <c r="F11" s="41"/>
      <c r="G11" s="39"/>
      <c r="O11" s="115" t="s">
        <v>112</v>
      </c>
    </row>
    <row r="12" spans="3:15" s="20" customFormat="1" ht="15.75" customHeight="1" thickBot="1">
      <c r="C12" s="166" t="s">
        <v>101</v>
      </c>
      <c r="D12" s="167"/>
      <c r="E12" s="161" t="s">
        <v>81</v>
      </c>
      <c r="F12" s="162"/>
      <c r="G12" s="163"/>
      <c r="O12" s="115" t="s">
        <v>19</v>
      </c>
    </row>
    <row r="13" spans="3:15" ht="15" customHeight="1" thickBot="1">
      <c r="C13" s="166" t="s">
        <v>102</v>
      </c>
      <c r="D13" s="167"/>
      <c r="E13" s="161" t="s">
        <v>81</v>
      </c>
      <c r="F13" s="162"/>
      <c r="G13" s="163"/>
      <c r="O13" s="114" t="s">
        <v>20</v>
      </c>
    </row>
    <row r="14" spans="3:15" s="11" customFormat="1" ht="15">
      <c r="C14" s="31"/>
      <c r="D14" s="31"/>
      <c r="E14" s="40"/>
      <c r="F14" s="40"/>
      <c r="G14" s="22"/>
      <c r="O14" s="114" t="s">
        <v>21</v>
      </c>
    </row>
    <row r="15" spans="3:15" ht="39.75" customHeight="1">
      <c r="C15" s="102" t="s">
        <v>148</v>
      </c>
      <c r="D15" s="134"/>
      <c r="E15" s="135"/>
      <c r="F15" s="135"/>
      <c r="G15" s="136"/>
      <c r="O15" s="114" t="s">
        <v>22</v>
      </c>
    </row>
    <row r="16" spans="3:15" ht="15">
      <c r="C16" s="17"/>
      <c r="D16" s="17"/>
      <c r="E16" s="18"/>
      <c r="F16" s="18"/>
      <c r="G16" s="22"/>
      <c r="O16" s="114" t="s">
        <v>23</v>
      </c>
    </row>
    <row r="17" spans="3:15" s="42" customFormat="1" ht="38.25">
      <c r="C17" s="104" t="s">
        <v>149</v>
      </c>
      <c r="D17" s="134"/>
      <c r="E17" s="135"/>
      <c r="F17" s="135"/>
      <c r="G17" s="136"/>
      <c r="O17" s="114" t="s">
        <v>83</v>
      </c>
    </row>
    <row r="18" spans="1:15" s="3" customFormat="1" ht="13.5" customHeight="1">
      <c r="A18" s="55"/>
      <c r="B18" s="55"/>
      <c r="C18" s="140" t="s">
        <v>150</v>
      </c>
      <c r="D18" s="140"/>
      <c r="E18" s="140"/>
      <c r="F18" s="140"/>
      <c r="G18" s="140"/>
      <c r="O18" s="114" t="s">
        <v>172</v>
      </c>
    </row>
    <row r="19" spans="3:15" s="55" customFormat="1" ht="13.5" customHeight="1">
      <c r="C19" s="107"/>
      <c r="D19" s="107"/>
      <c r="E19" s="107"/>
      <c r="F19" s="107"/>
      <c r="G19" s="107"/>
      <c r="O19" s="114" t="s">
        <v>24</v>
      </c>
    </row>
    <row r="20" spans="3:15" s="11" customFormat="1" ht="24.75" customHeight="1">
      <c r="C20" s="112" t="s">
        <v>157</v>
      </c>
      <c r="D20" s="105"/>
      <c r="E20" s="106"/>
      <c r="F20" s="106"/>
      <c r="G20" s="106"/>
      <c r="O20" s="114" t="s">
        <v>25</v>
      </c>
    </row>
    <row r="21" spans="3:15" s="11" customFormat="1" ht="25.5" customHeight="1">
      <c r="C21" s="164"/>
      <c r="D21" s="165"/>
      <c r="E21" s="50" t="s">
        <v>94</v>
      </c>
      <c r="F21" s="28" t="s">
        <v>33</v>
      </c>
      <c r="G21" s="29" t="s">
        <v>8</v>
      </c>
      <c r="O21" s="114" t="s">
        <v>26</v>
      </c>
    </row>
    <row r="22" spans="3:15" s="11" customFormat="1" ht="15">
      <c r="C22" s="137" t="s">
        <v>80</v>
      </c>
      <c r="D22" s="138"/>
      <c r="E22" s="139"/>
      <c r="F22" s="82" t="str">
        <f>IF(OR(D10="Choisir un trimestre",G10="Choisir une année")," ",IF(D10="Été",DATE(G10,5,1),IF(D10="Hiver",DATE(G10,1,1),DATE(G10,9,1))))</f>
        <v> </v>
      </c>
      <c r="G22" s="6"/>
      <c r="H22" s="22"/>
      <c r="O22" s="114" t="s">
        <v>27</v>
      </c>
    </row>
    <row r="23" spans="3:15" ht="26.25">
      <c r="C23" s="75" t="s">
        <v>173</v>
      </c>
      <c r="D23" s="16" t="s">
        <v>37</v>
      </c>
      <c r="E23" s="52">
        <v>2</v>
      </c>
      <c r="F23" s="82" t="str">
        <f>IF(OR(D10="Choisir un trimestre",G10="Choisir une année")," ",CONCATENATE("Été ",(IF(D10="Automne",G10+1,G10))))</f>
        <v> </v>
      </c>
      <c r="G23" s="6"/>
      <c r="H23" s="23"/>
      <c r="L23" s="67" t="s">
        <v>44</v>
      </c>
      <c r="M23" s="65"/>
      <c r="O23" s="114" t="s">
        <v>28</v>
      </c>
    </row>
    <row r="24" spans="3:15" ht="25.5">
      <c r="C24" s="117"/>
      <c r="D24" s="14" t="s">
        <v>38</v>
      </c>
      <c r="E24" s="53">
        <v>2</v>
      </c>
      <c r="F24" s="83" t="str">
        <f>IF(OR(D10="Choisir un trimestre",G10="Choisir une année")," ",CONCATENATE("Été ",(IF(D10="Automne",G10+1,G10))))</f>
        <v> </v>
      </c>
      <c r="G24" s="6"/>
      <c r="H24" s="23"/>
      <c r="L24" s="65" t="s">
        <v>42</v>
      </c>
      <c r="M24" s="68">
        <v>2</v>
      </c>
      <c r="O24" s="115" t="s">
        <v>169</v>
      </c>
    </row>
    <row r="25" spans="3:15" ht="25.5" customHeight="1">
      <c r="C25" s="117"/>
      <c r="D25" s="14" t="s">
        <v>39</v>
      </c>
      <c r="E25" s="52">
        <v>2</v>
      </c>
      <c r="F25" s="82" t="str">
        <f>IF(OR(D10="Choisir un trimestre",G10="Choisir une année")," ",CONCATENATE("Été ",(IF(D10="Automne",G10+1,G10))))</f>
        <v> </v>
      </c>
      <c r="G25" s="6"/>
      <c r="H25" s="24"/>
      <c r="L25" s="65" t="s">
        <v>43</v>
      </c>
      <c r="M25" s="68">
        <v>2</v>
      </c>
      <c r="O25" s="114" t="s">
        <v>29</v>
      </c>
    </row>
    <row r="26" spans="3:15" ht="25.5" customHeight="1">
      <c r="C26" s="117"/>
      <c r="D26" s="14" t="s">
        <v>40</v>
      </c>
      <c r="E26" s="53">
        <v>1</v>
      </c>
      <c r="F26" s="82" t="str">
        <f>IF(OR(D10="Choisir un trimestre",G10="Choisir une année")," ",CONCATENATE("Été ",(IF(D10="Automne",G10+1,G10))))</f>
        <v> </v>
      </c>
      <c r="G26" s="6"/>
      <c r="H26" s="23"/>
      <c r="O26" s="114" t="s">
        <v>30</v>
      </c>
    </row>
    <row r="27" spans="3:15" ht="25.5" customHeight="1">
      <c r="C27" s="117"/>
      <c r="D27" s="14" t="s">
        <v>41</v>
      </c>
      <c r="E27" s="53">
        <v>1</v>
      </c>
      <c r="F27" s="82" t="str">
        <f>IF(OR(D10="Choisir un trimestre",G10="Choisir une année")," ",CONCATENATE("Été ",(IF(D10="Automne",G10+1,G10))))</f>
        <v> </v>
      </c>
      <c r="G27" s="6"/>
      <c r="H27" s="24"/>
      <c r="O27" s="115" t="s">
        <v>113</v>
      </c>
    </row>
    <row r="28" spans="3:15" ht="25.5">
      <c r="C28" s="117"/>
      <c r="D28" s="14" t="s">
        <v>153</v>
      </c>
      <c r="E28" s="53">
        <v>1</v>
      </c>
      <c r="F28" s="82" t="str">
        <f>IF(OR(D10="Choisir un trimestre",G10="Choisir une année")," ",CONCATENATE("Été ",(IF(D10="Automne",G10+1,G10))))</f>
        <v> </v>
      </c>
      <c r="G28" s="6"/>
      <c r="H28" s="23"/>
      <c r="O28" s="114" t="s">
        <v>31</v>
      </c>
    </row>
    <row r="29" spans="3:15" ht="26.25" thickBot="1">
      <c r="C29" s="117"/>
      <c r="D29" s="14" t="s">
        <v>9</v>
      </c>
      <c r="E29" s="52">
        <v>1</v>
      </c>
      <c r="F29" s="82" t="str">
        <f>IF(OR(D10="Choisir un trimestre",G10="Choisir une année")," ",IF(D10="Été",CONCATENATE("30 avril, ",G10+1),IF(D10="Automne",CONCATENATE("31 août, ",G10+1),CONCATENATE("31 décembre, ",G10))))</f>
        <v> </v>
      </c>
      <c r="G29" s="6"/>
      <c r="H29" s="24"/>
      <c r="L29" s="67" t="s">
        <v>44</v>
      </c>
      <c r="O29" s="115" t="s">
        <v>90</v>
      </c>
    </row>
    <row r="30" spans="3:13" ht="26.25" thickBot="1">
      <c r="C30" s="111" t="s">
        <v>155</v>
      </c>
      <c r="D30" s="125" t="s">
        <v>44</v>
      </c>
      <c r="E30" s="85" t="str">
        <f>IF(OR(D10="Choisir un trimestre",G10="Choisir une année",D30="Sélectionner un cours")," ",VLOOKUP(D30,L24:M25,2,FALSE))</f>
        <v> </v>
      </c>
      <c r="F30" s="82" t="str">
        <f>IF(OR(D10="Choisir un trimestre",G10="Choisir une année",D30="Sélectionner un cours")," ",CONCATENATE("Été ",(IF(D10="Automne",G10+1,G10))))</f>
        <v> </v>
      </c>
      <c r="G30" s="6"/>
      <c r="H30" s="24"/>
      <c r="L30" s="65" t="s">
        <v>158</v>
      </c>
      <c r="M30" s="69">
        <v>1</v>
      </c>
    </row>
    <row r="31" spans="3:13" ht="26.25" thickBot="1">
      <c r="C31" s="108" t="s">
        <v>156</v>
      </c>
      <c r="D31" s="94" t="s">
        <v>44</v>
      </c>
      <c r="E31" s="118" t="str">
        <f>IF(OR(D10="Choisir un trimestre",G10="Choisir une année",D31="Sélectionner un cours")," ",VLOOKUP(D31,L30:M31,2,FALSE))</f>
        <v> </v>
      </c>
      <c r="F31" s="84" t="str">
        <f>IF(OR(D10="Choisir un trimestre",G10="Choisir une année",D31="Sélectionner un cours")," ",CONCATENATE("Été ",(IF(D10="Automne",G10+1,G10))))</f>
        <v> </v>
      </c>
      <c r="G31" s="6"/>
      <c r="H31" s="23"/>
      <c r="L31" s="65" t="s">
        <v>72</v>
      </c>
      <c r="M31" s="69">
        <v>1</v>
      </c>
    </row>
    <row r="32" spans="3:8" ht="25.5">
      <c r="C32" s="116" t="s">
        <v>174</v>
      </c>
      <c r="D32" s="126" t="s">
        <v>183</v>
      </c>
      <c r="E32" s="121">
        <v>32</v>
      </c>
      <c r="F32" s="82">
        <f>IF(OR(D10="Choisir un trimestre",G10="Choisir une année"),"",IF(D10=L4,CONCATENATE("Hiver ",G10," et Automne ",G10),IF(D10=L3,CONCATENATE("Automne ",G10," et Hiver ",G10+1),CONCATENATE("Automne ",G10," et Hiver ",G10+1))))</f>
      </c>
      <c r="G32" s="119"/>
      <c r="H32" s="23"/>
    </row>
    <row r="33" spans="3:8" ht="12.75">
      <c r="C33" s="128" t="s">
        <v>95</v>
      </c>
      <c r="D33" s="143"/>
      <c r="E33" s="120">
        <f>SUM(E23:E32)</f>
        <v>42</v>
      </c>
      <c r="F33" s="141"/>
      <c r="G33" s="142"/>
      <c r="H33" s="24"/>
    </row>
    <row r="34" spans="3:12" ht="12.75">
      <c r="C34" s="128" t="s">
        <v>34</v>
      </c>
      <c r="D34" s="129"/>
      <c r="E34" s="130"/>
      <c r="F34" s="82" t="str">
        <f>IF(OR(D10="Choisir un trimestre",G10="Choisir une année")," ",CONCATENATE("Avril ou Mai ",IF(D10="Hiver",G10,G10+1)))</f>
        <v> </v>
      </c>
      <c r="G34" s="6"/>
      <c r="H34" s="23"/>
      <c r="L34" s="2" t="s">
        <v>175</v>
      </c>
    </row>
    <row r="35" spans="3:13" ht="12.75">
      <c r="C35" s="128" t="s">
        <v>99</v>
      </c>
      <c r="D35" s="129"/>
      <c r="E35" s="130"/>
      <c r="F35" s="84" t="str">
        <f>IF(OR(D10="Choisir un trimestre",G10="Choisir une année")," ",IF(D10="Été",CONCATENATE("15 février, ",G10+1),IF(D10="Automne",CONCATENATE("15 juin, ",G10+1),CONCATENATE("15 octobre, ",G10))))</f>
        <v> </v>
      </c>
      <c r="G35" s="30"/>
      <c r="H35" s="23"/>
      <c r="L35" s="2" t="s">
        <v>176</v>
      </c>
      <c r="M35" s="2">
        <v>32</v>
      </c>
    </row>
    <row r="36" spans="3:13" ht="12.75">
      <c r="C36" s="157" t="s">
        <v>10</v>
      </c>
      <c r="D36" s="158"/>
      <c r="E36" s="159"/>
      <c r="F36" s="122" t="str">
        <f>IF(OR(D10="Choisir un trimestre",G10="Choisir une année")," ",IF(D10="Été",CONCATENATE("30 avril, ",G10+1),IF(D10="Automne",CONCATENATE("31 août, ",G10+1),CONCATENATE("31 décembre, ",G10))))</f>
        <v> </v>
      </c>
      <c r="G36" s="123"/>
      <c r="H36" s="23"/>
      <c r="L36" s="2" t="s">
        <v>177</v>
      </c>
      <c r="M36" s="2">
        <v>32</v>
      </c>
    </row>
    <row r="37" spans="3:8" ht="30.75" customHeight="1">
      <c r="C37" s="133">
        <f>IF(D31=L30,"* Vous devez aussi choisir le cours BIM6064B dans le bloc 71B","")</f>
      </c>
      <c r="D37" s="133"/>
      <c r="E37" s="133"/>
      <c r="F37" s="133"/>
      <c r="G37" s="133"/>
      <c r="H37" s="23"/>
    </row>
    <row r="38" spans="3:8" ht="6.75" customHeight="1">
      <c r="C38" s="124"/>
      <c r="D38" s="124"/>
      <c r="E38" s="124"/>
      <c r="F38" s="124"/>
      <c r="G38" s="124"/>
      <c r="H38" s="23"/>
    </row>
    <row r="39" spans="3:10" ht="25.5" customHeight="1">
      <c r="C39" s="131" t="s">
        <v>105</v>
      </c>
      <c r="D39" s="132"/>
      <c r="E39" s="128" t="s">
        <v>170</v>
      </c>
      <c r="F39" s="129"/>
      <c r="G39" s="130"/>
      <c r="H39" s="24"/>
      <c r="J39" s="8"/>
    </row>
    <row r="40" spans="3:15" ht="34.5" customHeight="1">
      <c r="C40" s="43"/>
      <c r="D40" s="36"/>
      <c r="E40" s="44"/>
      <c r="F40" s="45"/>
      <c r="G40" s="35"/>
      <c r="H40" s="24"/>
      <c r="J40" s="8"/>
      <c r="O40" s="1"/>
    </row>
    <row r="41" spans="3:15" ht="34.5" customHeight="1">
      <c r="C41" s="35"/>
      <c r="D41" s="47"/>
      <c r="E41" s="35"/>
      <c r="F41" s="47"/>
      <c r="G41" s="35"/>
      <c r="H41" s="24"/>
      <c r="J41" s="8"/>
      <c r="O41" s="1"/>
    </row>
    <row r="42" spans="3:15" s="1" customFormat="1" ht="29.25" customHeight="1">
      <c r="C42" s="79" t="s">
        <v>11</v>
      </c>
      <c r="D42" s="47"/>
      <c r="E42" s="35"/>
      <c r="F42" s="47"/>
      <c r="G42" s="103" t="s">
        <v>151</v>
      </c>
      <c r="H42" s="23"/>
      <c r="I42" s="2"/>
      <c r="J42" s="2"/>
      <c r="K42" s="2"/>
      <c r="L42" s="2"/>
      <c r="O42" s="19"/>
    </row>
    <row r="43" spans="3:11" s="19" customFormat="1" ht="12.75">
      <c r="C43" s="45"/>
      <c r="D43" s="46"/>
      <c r="E43" s="9"/>
      <c r="F43" s="46"/>
      <c r="G43" s="35"/>
      <c r="H43" s="11"/>
      <c r="I43" s="11"/>
      <c r="J43" s="11"/>
      <c r="K43" s="11"/>
    </row>
    <row r="44" spans="3:11" s="19" customFormat="1" ht="25.5" customHeight="1">
      <c r="C44" s="45"/>
      <c r="D44" s="46"/>
      <c r="E44" s="9"/>
      <c r="F44" s="46"/>
      <c r="G44" s="35"/>
      <c r="H44" s="11"/>
      <c r="I44" s="11"/>
      <c r="J44" s="11"/>
      <c r="K44" s="11"/>
    </row>
    <row r="45" spans="3:15" s="19" customFormat="1" ht="12.75">
      <c r="C45" s="45"/>
      <c r="D45" s="46"/>
      <c r="E45" s="9"/>
      <c r="F45" s="46"/>
      <c r="G45" s="35"/>
      <c r="H45" s="11"/>
      <c r="I45" s="11"/>
      <c r="J45" s="11" t="s">
        <v>130</v>
      </c>
      <c r="K45" s="11"/>
      <c r="O45" s="46"/>
    </row>
    <row r="46" spans="3:15" s="46" customFormat="1" ht="13.5" customHeight="1">
      <c r="C46" s="35"/>
      <c r="E46" s="9"/>
      <c r="J46" s="46" t="s">
        <v>116</v>
      </c>
      <c r="O46" s="47"/>
    </row>
    <row r="47" spans="3:11" s="47" customFormat="1" ht="13.5" customHeight="1">
      <c r="C47" s="80" t="s">
        <v>35</v>
      </c>
      <c r="D47" s="46"/>
      <c r="E47" s="46"/>
      <c r="F47" s="46"/>
      <c r="G47" s="99" t="s">
        <v>36</v>
      </c>
      <c r="H47" s="46"/>
      <c r="I47" s="46"/>
      <c r="J47" s="47" t="s">
        <v>125</v>
      </c>
      <c r="K47" s="46"/>
    </row>
    <row r="48" spans="3:11" s="47" customFormat="1" ht="12.75" customHeight="1">
      <c r="C48" s="20"/>
      <c r="D48" s="11"/>
      <c r="E48" s="11"/>
      <c r="F48" s="11"/>
      <c r="G48" s="22"/>
      <c r="H48" s="46"/>
      <c r="I48" s="46"/>
      <c r="J48" s="46" t="s">
        <v>117</v>
      </c>
      <c r="K48" s="46"/>
    </row>
    <row r="49" spans="3:15" s="47" customFormat="1" ht="12.75">
      <c r="C49" s="36"/>
      <c r="D49" s="36"/>
      <c r="E49" s="44"/>
      <c r="F49" s="45"/>
      <c r="G49" s="35"/>
      <c r="H49" s="46"/>
      <c r="I49" s="46"/>
      <c r="J49" s="46" t="s">
        <v>118</v>
      </c>
      <c r="K49" s="46"/>
      <c r="O49" s="46"/>
    </row>
    <row r="50" spans="3:10" s="46" customFormat="1" ht="12.75">
      <c r="C50" s="36"/>
      <c r="D50" s="36"/>
      <c r="E50" s="36"/>
      <c r="F50" s="36"/>
      <c r="G50" s="36"/>
      <c r="J50" s="46" t="s">
        <v>119</v>
      </c>
    </row>
    <row r="51" spans="3:10" s="46" customFormat="1" ht="12.75">
      <c r="C51" s="36"/>
      <c r="D51" s="36"/>
      <c r="E51" s="36"/>
      <c r="F51" s="36"/>
      <c r="G51" s="35"/>
      <c r="J51" s="46" t="s">
        <v>120</v>
      </c>
    </row>
    <row r="52" spans="3:10" s="46" customFormat="1" ht="12.75">
      <c r="C52" s="36"/>
      <c r="D52" s="36"/>
      <c r="E52" s="36"/>
      <c r="F52" s="36"/>
      <c r="G52" s="36"/>
      <c r="J52" s="46" t="s">
        <v>121</v>
      </c>
    </row>
    <row r="53" spans="3:15" s="46" customFormat="1" ht="12.75">
      <c r="C53" s="81" t="s">
        <v>106</v>
      </c>
      <c r="D53" s="36"/>
      <c r="E53" s="44"/>
      <c r="F53" s="36"/>
      <c r="G53" s="99" t="s">
        <v>12</v>
      </c>
      <c r="J53" s="46" t="s">
        <v>122</v>
      </c>
      <c r="O53" s="11"/>
    </row>
    <row r="54" spans="3:10" s="11" customFormat="1" ht="12.75">
      <c r="C54" s="97"/>
      <c r="D54" s="36"/>
      <c r="E54" s="44"/>
      <c r="F54" s="98"/>
      <c r="G54" s="35"/>
      <c r="J54" s="46" t="s">
        <v>123</v>
      </c>
    </row>
    <row r="55" spans="3:15" s="11" customFormat="1" ht="12.75">
      <c r="C55" s="45"/>
      <c r="D55" s="36"/>
      <c r="E55" s="44"/>
      <c r="F55" s="45"/>
      <c r="G55" s="35"/>
      <c r="J55" s="20" t="s">
        <v>127</v>
      </c>
      <c r="O55" s="20"/>
    </row>
    <row r="56" spans="3:10" s="20" customFormat="1" ht="12.75">
      <c r="C56" s="36"/>
      <c r="D56" s="36"/>
      <c r="E56" s="36"/>
      <c r="F56" s="36"/>
      <c r="G56" s="36"/>
      <c r="J56" s="36" t="s">
        <v>128</v>
      </c>
    </row>
    <row r="57" spans="3:15" s="36" customFormat="1" ht="13.5" thickBot="1">
      <c r="C57" s="152" t="s">
        <v>115</v>
      </c>
      <c r="D57" s="153"/>
      <c r="E57" s="153"/>
      <c r="F57" s="153"/>
      <c r="G57" s="154"/>
      <c r="J57" s="11" t="s">
        <v>124</v>
      </c>
      <c r="O57" s="20"/>
    </row>
    <row r="58" spans="3:15" s="36" customFormat="1" ht="24" customHeight="1">
      <c r="C58" s="144" t="s">
        <v>130</v>
      </c>
      <c r="D58" s="145"/>
      <c r="E58" s="148" t="s">
        <v>143</v>
      </c>
      <c r="F58" s="148"/>
      <c r="G58" s="149"/>
      <c r="O58" s="20"/>
    </row>
    <row r="59" spans="3:7" s="36" customFormat="1" ht="13.5" thickBot="1">
      <c r="C59" s="146"/>
      <c r="D59" s="147"/>
      <c r="E59" s="150"/>
      <c r="F59" s="150"/>
      <c r="G59" s="151"/>
    </row>
    <row r="60" spans="3:7" s="36" customFormat="1" ht="12.75">
      <c r="C60" s="25"/>
      <c r="D60" s="24"/>
      <c r="E60" s="37"/>
      <c r="F60" s="25"/>
      <c r="G60" s="23"/>
    </row>
    <row r="61" spans="3:7" s="36" customFormat="1" ht="12.75">
      <c r="C61" s="127" t="s">
        <v>168</v>
      </c>
      <c r="D61" s="127"/>
      <c r="E61" s="127"/>
      <c r="F61" s="127"/>
      <c r="G61" s="127"/>
    </row>
    <row r="62" spans="3:7" s="36" customFormat="1" ht="12.75">
      <c r="C62" s="25"/>
      <c r="D62" s="24"/>
      <c r="E62" s="37"/>
      <c r="F62" s="25"/>
      <c r="G62" s="23"/>
    </row>
    <row r="63" spans="3:7" s="36" customFormat="1" ht="12.75">
      <c r="C63" s="25"/>
      <c r="D63" s="24"/>
      <c r="E63" s="37"/>
      <c r="F63" s="25"/>
      <c r="G63" s="23"/>
    </row>
    <row r="64" spans="3:7" s="36" customFormat="1" ht="12.75">
      <c r="C64" s="25"/>
      <c r="D64" s="24"/>
      <c r="E64" s="37"/>
      <c r="F64" s="25"/>
      <c r="G64" s="23"/>
    </row>
    <row r="65" spans="3:15" s="36" customFormat="1" ht="12.75">
      <c r="C65" s="25"/>
      <c r="D65" s="24"/>
      <c r="E65" s="37"/>
      <c r="F65" s="25"/>
      <c r="G65" s="23"/>
      <c r="O65" s="24"/>
    </row>
    <row r="66" spans="3:7" s="24" customFormat="1" ht="12.75" customHeight="1">
      <c r="C66" s="25"/>
      <c r="E66" s="37"/>
      <c r="F66" s="25"/>
      <c r="G66" s="23"/>
    </row>
    <row r="67" spans="3:7" s="24" customFormat="1" ht="15.75" customHeight="1">
      <c r="C67" s="25"/>
      <c r="E67" s="37"/>
      <c r="F67" s="25"/>
      <c r="G67" s="23"/>
    </row>
    <row r="68" spans="3:7" s="24" customFormat="1" ht="12.75">
      <c r="C68" s="25"/>
      <c r="E68" s="37"/>
      <c r="F68" s="25"/>
      <c r="G68" s="23"/>
    </row>
    <row r="69" spans="3:7" s="24" customFormat="1" ht="12.75">
      <c r="C69" s="25"/>
      <c r="E69" s="37"/>
      <c r="F69" s="25"/>
      <c r="G69" s="23"/>
    </row>
    <row r="70" spans="3:7" s="24" customFormat="1" ht="12.75">
      <c r="C70" s="25"/>
      <c r="E70" s="37"/>
      <c r="F70" s="25"/>
      <c r="G70" s="23"/>
    </row>
    <row r="71" spans="3:7" s="24" customFormat="1" ht="12.75">
      <c r="C71" s="25"/>
      <c r="E71" s="37"/>
      <c r="F71" s="25"/>
      <c r="G71" s="23"/>
    </row>
    <row r="72" spans="3:7" s="24" customFormat="1" ht="12.75">
      <c r="C72" s="25"/>
      <c r="E72" s="37"/>
      <c r="F72" s="25"/>
      <c r="G72" s="23"/>
    </row>
    <row r="73" spans="3:7" s="24" customFormat="1" ht="12.75">
      <c r="C73" s="25"/>
      <c r="E73" s="37"/>
      <c r="F73" s="25"/>
      <c r="G73" s="23"/>
    </row>
    <row r="74" spans="3:7" s="24" customFormat="1" ht="12.75" hidden="1">
      <c r="C74" s="25"/>
      <c r="E74" s="37"/>
      <c r="F74" s="25"/>
      <c r="G74" s="23"/>
    </row>
    <row r="75" spans="3:7" s="24" customFormat="1" ht="12.75" hidden="1">
      <c r="C75" s="25"/>
      <c r="E75" s="37"/>
      <c r="F75" s="25"/>
      <c r="G75" s="23"/>
    </row>
    <row r="76" spans="3:7" s="24" customFormat="1" ht="12.75" hidden="1">
      <c r="C76" s="25"/>
      <c r="E76" s="37"/>
      <c r="F76" s="25"/>
      <c r="G76" s="23"/>
    </row>
    <row r="77" spans="3:7" s="24" customFormat="1" ht="12.75" hidden="1">
      <c r="C77" s="25"/>
      <c r="E77" s="37"/>
      <c r="F77" s="25"/>
      <c r="G77" s="23"/>
    </row>
    <row r="78" spans="3:7" s="24" customFormat="1" ht="12.75" hidden="1">
      <c r="C78" s="25"/>
      <c r="E78" s="37"/>
      <c r="F78" s="25"/>
      <c r="G78" s="23"/>
    </row>
    <row r="79" spans="3:7" s="24" customFormat="1" ht="12.75" hidden="1">
      <c r="C79" s="25"/>
      <c r="E79" s="37"/>
      <c r="F79" s="25"/>
      <c r="G79" s="23"/>
    </row>
    <row r="80" spans="3:7" s="24" customFormat="1" ht="12.75" hidden="1">
      <c r="C80" s="25"/>
      <c r="E80" s="37"/>
      <c r="F80" s="25"/>
      <c r="G80" s="23"/>
    </row>
    <row r="81" spans="3:7" s="24" customFormat="1" ht="12.75" hidden="1">
      <c r="C81" s="25"/>
      <c r="E81" s="37"/>
      <c r="F81" s="25"/>
      <c r="G81" s="23"/>
    </row>
    <row r="82" spans="3:7" s="24" customFormat="1" ht="12.75" hidden="1">
      <c r="C82" s="25"/>
      <c r="E82" s="37"/>
      <c r="F82" s="25"/>
      <c r="G82" s="23"/>
    </row>
    <row r="83" spans="3:7" s="24" customFormat="1" ht="12.75" hidden="1">
      <c r="C83" s="25"/>
      <c r="E83" s="37"/>
      <c r="F83" s="25"/>
      <c r="G83" s="23"/>
    </row>
    <row r="84" spans="3:7" s="24" customFormat="1" ht="12.75" hidden="1">
      <c r="C84" s="25"/>
      <c r="E84" s="37"/>
      <c r="F84" s="25"/>
      <c r="G84" s="23"/>
    </row>
    <row r="85" spans="3:7" s="24" customFormat="1" ht="12.75" hidden="1">
      <c r="C85" s="25"/>
      <c r="E85" s="37"/>
      <c r="F85" s="25"/>
      <c r="G85" s="23"/>
    </row>
    <row r="86" spans="3:7" s="24" customFormat="1" ht="12.75" hidden="1">
      <c r="C86" s="25"/>
      <c r="E86" s="37"/>
      <c r="F86" s="25"/>
      <c r="G86" s="23"/>
    </row>
    <row r="87" spans="3:7" s="24" customFormat="1" ht="12.75" hidden="1">
      <c r="C87" s="25"/>
      <c r="E87" s="37"/>
      <c r="F87" s="25"/>
      <c r="G87" s="23"/>
    </row>
    <row r="88" spans="3:7" s="24" customFormat="1" ht="12.75" hidden="1">
      <c r="C88" s="25"/>
      <c r="E88" s="37"/>
      <c r="F88" s="25"/>
      <c r="G88" s="23"/>
    </row>
    <row r="89" spans="3:7" s="24" customFormat="1" ht="12.75" hidden="1">
      <c r="C89" s="25"/>
      <c r="E89" s="37"/>
      <c r="F89" s="25"/>
      <c r="G89" s="23"/>
    </row>
    <row r="90" spans="3:7" s="24" customFormat="1" ht="12.75" hidden="1">
      <c r="C90" s="25"/>
      <c r="E90" s="37"/>
      <c r="F90" s="25"/>
      <c r="G90" s="23"/>
    </row>
    <row r="91" spans="3:7" s="24" customFormat="1" ht="12.75" hidden="1">
      <c r="C91" s="25"/>
      <c r="E91" s="37"/>
      <c r="F91" s="25"/>
      <c r="G91" s="23"/>
    </row>
    <row r="92" spans="3:7" s="24" customFormat="1" ht="12.75" hidden="1">
      <c r="C92" s="25"/>
      <c r="E92" s="37"/>
      <c r="F92" s="25"/>
      <c r="G92" s="23"/>
    </row>
    <row r="93" spans="3:7" s="24" customFormat="1" ht="12.75" hidden="1">
      <c r="C93" s="25"/>
      <c r="E93" s="37"/>
      <c r="F93" s="25"/>
      <c r="G93" s="23"/>
    </row>
    <row r="94" spans="3:7" s="24" customFormat="1" ht="12.75" hidden="1">
      <c r="C94" s="25"/>
      <c r="E94" s="37"/>
      <c r="F94" s="25"/>
      <c r="G94" s="23"/>
    </row>
    <row r="95" spans="3:7" s="24" customFormat="1" ht="12.75" hidden="1">
      <c r="C95" s="25"/>
      <c r="E95" s="37"/>
      <c r="F95" s="25"/>
      <c r="G95" s="23"/>
    </row>
    <row r="96" spans="3:7" s="24" customFormat="1" ht="12.75" hidden="1">
      <c r="C96" s="25"/>
      <c r="E96" s="37"/>
      <c r="F96" s="25"/>
      <c r="G96" s="23"/>
    </row>
    <row r="97" spans="3:7" s="24" customFormat="1" ht="12.75" hidden="1">
      <c r="C97" s="25"/>
      <c r="E97" s="37"/>
      <c r="F97" s="25"/>
      <c r="G97" s="23"/>
    </row>
    <row r="98" spans="3:7" s="24" customFormat="1" ht="12.75" hidden="1">
      <c r="C98" s="25"/>
      <c r="E98" s="37"/>
      <c r="F98" s="25"/>
      <c r="G98" s="23"/>
    </row>
    <row r="99" spans="3:7" s="24" customFormat="1" ht="12.75" hidden="1">
      <c r="C99" s="25"/>
      <c r="E99" s="37"/>
      <c r="F99" s="25"/>
      <c r="G99" s="23"/>
    </row>
    <row r="100" spans="3:7" s="24" customFormat="1" ht="12.75" hidden="1">
      <c r="C100" s="25"/>
      <c r="E100" s="37"/>
      <c r="F100" s="25"/>
      <c r="G100" s="23"/>
    </row>
    <row r="101" spans="3:7" s="24" customFormat="1" ht="12.75" hidden="1">
      <c r="C101" s="25"/>
      <c r="E101" s="37"/>
      <c r="F101" s="25"/>
      <c r="G101" s="23"/>
    </row>
    <row r="102" spans="3:7" s="24" customFormat="1" ht="12.75" hidden="1">
      <c r="C102" s="25"/>
      <c r="E102" s="37"/>
      <c r="F102" s="25"/>
      <c r="G102" s="23"/>
    </row>
    <row r="103" spans="3:7" s="24" customFormat="1" ht="12.75" hidden="1">
      <c r="C103" s="25"/>
      <c r="E103" s="37"/>
      <c r="F103" s="25"/>
      <c r="G103" s="23"/>
    </row>
    <row r="104" spans="3:7" s="24" customFormat="1" ht="12.75" hidden="1">
      <c r="C104" s="25"/>
      <c r="E104" s="37"/>
      <c r="F104" s="25"/>
      <c r="G104" s="23"/>
    </row>
    <row r="105" spans="3:7" s="24" customFormat="1" ht="12.75" hidden="1">
      <c r="C105" s="25"/>
      <c r="E105" s="37"/>
      <c r="F105" s="25"/>
      <c r="G105" s="23"/>
    </row>
    <row r="106" spans="3:7" s="24" customFormat="1" ht="12.75" hidden="1">
      <c r="C106" s="25"/>
      <c r="E106" s="37"/>
      <c r="F106" s="25"/>
      <c r="G106" s="23"/>
    </row>
    <row r="107" spans="3:7" s="24" customFormat="1" ht="12.75" hidden="1">
      <c r="C107" s="25"/>
      <c r="E107" s="37"/>
      <c r="F107" s="25"/>
      <c r="G107" s="23"/>
    </row>
    <row r="108" spans="3:7" s="24" customFormat="1" ht="12.75" hidden="1">
      <c r="C108" s="25"/>
      <c r="E108" s="37"/>
      <c r="F108" s="25"/>
      <c r="G108" s="23"/>
    </row>
    <row r="109" spans="3:7" s="24" customFormat="1" ht="12.75" hidden="1">
      <c r="C109" s="25"/>
      <c r="E109" s="37"/>
      <c r="F109" s="25"/>
      <c r="G109" s="23"/>
    </row>
    <row r="110" spans="3:7" s="24" customFormat="1" ht="12.75" hidden="1">
      <c r="C110" s="25"/>
      <c r="E110" s="37"/>
      <c r="F110" s="25"/>
      <c r="G110" s="23"/>
    </row>
    <row r="111" spans="3:7" s="24" customFormat="1" ht="12.75" hidden="1">
      <c r="C111" s="25"/>
      <c r="E111" s="37"/>
      <c r="F111" s="25"/>
      <c r="G111" s="23"/>
    </row>
    <row r="112" spans="3:7" s="24" customFormat="1" ht="12.75" hidden="1">
      <c r="C112" s="25"/>
      <c r="E112" s="37"/>
      <c r="F112" s="25"/>
      <c r="G112" s="23"/>
    </row>
    <row r="113" spans="3:7" s="24" customFormat="1" ht="12.75" hidden="1">
      <c r="C113" s="25"/>
      <c r="E113" s="37"/>
      <c r="F113" s="25"/>
      <c r="G113" s="23"/>
    </row>
    <row r="114" spans="3:7" s="24" customFormat="1" ht="12.75" hidden="1">
      <c r="C114" s="25"/>
      <c r="E114" s="37"/>
      <c r="F114" s="25"/>
      <c r="G114" s="23"/>
    </row>
    <row r="115" spans="3:7" s="24" customFormat="1" ht="12.75" hidden="1">
      <c r="C115" s="25"/>
      <c r="E115" s="37"/>
      <c r="F115" s="25"/>
      <c r="G115" s="23"/>
    </row>
    <row r="116" spans="3:7" s="24" customFormat="1" ht="12.75" hidden="1">
      <c r="C116" s="25"/>
      <c r="E116" s="37"/>
      <c r="F116" s="25"/>
      <c r="G116" s="23"/>
    </row>
    <row r="117" spans="3:7" s="24" customFormat="1" ht="12.75" hidden="1">
      <c r="C117" s="25"/>
      <c r="E117" s="37"/>
      <c r="F117" s="25"/>
      <c r="G117" s="23"/>
    </row>
    <row r="118" spans="3:7" s="24" customFormat="1" ht="12.75" hidden="1">
      <c r="C118" s="25"/>
      <c r="E118" s="37"/>
      <c r="F118" s="25"/>
      <c r="G118" s="23"/>
    </row>
    <row r="119" spans="3:7" s="24" customFormat="1" ht="12.75" hidden="1">
      <c r="C119" s="25"/>
      <c r="E119" s="37"/>
      <c r="F119" s="25"/>
      <c r="G119" s="23"/>
    </row>
    <row r="120" spans="3:7" s="24" customFormat="1" ht="12.75" hidden="1">
      <c r="C120" s="25"/>
      <c r="E120" s="37"/>
      <c r="F120" s="25"/>
      <c r="G120" s="23"/>
    </row>
    <row r="121" spans="3:7" s="24" customFormat="1" ht="12.75" hidden="1">
      <c r="C121" s="25"/>
      <c r="E121" s="37"/>
      <c r="F121" s="25"/>
      <c r="G121" s="23"/>
    </row>
    <row r="122" spans="3:7" s="24" customFormat="1" ht="12.75" hidden="1">
      <c r="C122" s="25"/>
      <c r="E122" s="37"/>
      <c r="F122" s="25"/>
      <c r="G122" s="23"/>
    </row>
    <row r="123" spans="3:7" s="24" customFormat="1" ht="12.75" hidden="1">
      <c r="C123" s="25"/>
      <c r="E123" s="37"/>
      <c r="F123" s="25"/>
      <c r="G123" s="23"/>
    </row>
    <row r="124" spans="3:7" s="24" customFormat="1" ht="12.75" hidden="1">
      <c r="C124" s="25"/>
      <c r="E124" s="37"/>
      <c r="F124" s="25"/>
      <c r="G124" s="23"/>
    </row>
    <row r="125" spans="3:7" s="24" customFormat="1" ht="12.75" hidden="1">
      <c r="C125" s="25"/>
      <c r="E125" s="37"/>
      <c r="F125" s="25"/>
      <c r="G125" s="23"/>
    </row>
    <row r="126" spans="3:7" s="24" customFormat="1" ht="12.75" hidden="1">
      <c r="C126" s="25"/>
      <c r="E126" s="37"/>
      <c r="F126" s="25"/>
      <c r="G126" s="23"/>
    </row>
    <row r="127" spans="3:7" s="24" customFormat="1" ht="12.75" hidden="1">
      <c r="C127" s="25"/>
      <c r="E127" s="37"/>
      <c r="F127" s="25"/>
      <c r="G127" s="23"/>
    </row>
    <row r="128" spans="3:7" s="24" customFormat="1" ht="12.75" hidden="1">
      <c r="C128" s="25"/>
      <c r="E128" s="37"/>
      <c r="F128" s="25"/>
      <c r="G128" s="23"/>
    </row>
    <row r="129" spans="3:7" s="24" customFormat="1" ht="12.75" hidden="1">
      <c r="C129" s="25"/>
      <c r="E129" s="37"/>
      <c r="F129" s="25"/>
      <c r="G129" s="23"/>
    </row>
    <row r="130" spans="3:7" s="24" customFormat="1" ht="12.75" hidden="1">
      <c r="C130" s="25"/>
      <c r="E130" s="37"/>
      <c r="F130" s="25"/>
      <c r="G130" s="23"/>
    </row>
    <row r="131" spans="3:7" s="24" customFormat="1" ht="12.75" hidden="1">
      <c r="C131" s="25"/>
      <c r="E131" s="37"/>
      <c r="F131" s="25"/>
      <c r="G131" s="23"/>
    </row>
    <row r="132" spans="3:7" s="24" customFormat="1" ht="12.75" hidden="1">
      <c r="C132" s="25"/>
      <c r="E132" s="37"/>
      <c r="F132" s="25"/>
      <c r="G132" s="23"/>
    </row>
    <row r="133" spans="3:7" s="24" customFormat="1" ht="12.75" hidden="1">
      <c r="C133" s="25"/>
      <c r="E133" s="37"/>
      <c r="F133" s="25"/>
      <c r="G133" s="23"/>
    </row>
    <row r="134" spans="3:7" s="24" customFormat="1" ht="12.75" hidden="1">
      <c r="C134" s="25"/>
      <c r="E134" s="37"/>
      <c r="F134" s="25"/>
      <c r="G134" s="23"/>
    </row>
    <row r="135" spans="3:7" s="24" customFormat="1" ht="12.75" hidden="1">
      <c r="C135" s="25"/>
      <c r="E135" s="37"/>
      <c r="F135" s="25"/>
      <c r="G135" s="23"/>
    </row>
    <row r="136" spans="3:7" s="24" customFormat="1" ht="12.75" hidden="1">
      <c r="C136" s="25"/>
      <c r="E136" s="37"/>
      <c r="F136" s="25"/>
      <c r="G136" s="23"/>
    </row>
    <row r="137" spans="3:7" s="24" customFormat="1" ht="12.75" hidden="1">
      <c r="C137" s="25"/>
      <c r="E137" s="37"/>
      <c r="F137" s="25"/>
      <c r="G137" s="23"/>
    </row>
    <row r="138" spans="3:7" s="24" customFormat="1" ht="12.75" hidden="1">
      <c r="C138" s="25"/>
      <c r="E138" s="37"/>
      <c r="F138" s="25"/>
      <c r="G138" s="23"/>
    </row>
    <row r="139" spans="3:7" s="24" customFormat="1" ht="12.75" hidden="1">
      <c r="C139" s="25"/>
      <c r="E139" s="37"/>
      <c r="F139" s="25"/>
      <c r="G139" s="23"/>
    </row>
    <row r="140" spans="3:7" s="24" customFormat="1" ht="12.75" hidden="1">
      <c r="C140" s="25"/>
      <c r="E140" s="37"/>
      <c r="F140" s="25"/>
      <c r="G140" s="23"/>
    </row>
    <row r="141" spans="3:7" s="24" customFormat="1" ht="12.75" hidden="1">
      <c r="C141" s="25"/>
      <c r="E141" s="37"/>
      <c r="F141" s="25"/>
      <c r="G141" s="23"/>
    </row>
    <row r="142" spans="3:7" s="24" customFormat="1" ht="12.75" hidden="1">
      <c r="C142" s="25"/>
      <c r="E142" s="37"/>
      <c r="F142" s="25"/>
      <c r="G142" s="23"/>
    </row>
    <row r="143" spans="3:7" s="24" customFormat="1" ht="12.75" hidden="1">
      <c r="C143" s="25"/>
      <c r="E143" s="37"/>
      <c r="F143" s="25"/>
      <c r="G143" s="23"/>
    </row>
    <row r="144" spans="3:7" s="24" customFormat="1" ht="12.75" hidden="1">
      <c r="C144" s="25"/>
      <c r="E144" s="37"/>
      <c r="F144" s="25"/>
      <c r="G144" s="23"/>
    </row>
    <row r="145" spans="3:7" s="24" customFormat="1" ht="12.75" hidden="1">
      <c r="C145" s="25"/>
      <c r="E145" s="37"/>
      <c r="F145" s="25"/>
      <c r="G145" s="23"/>
    </row>
    <row r="146" spans="3:7" s="24" customFormat="1" ht="12.75" hidden="1">
      <c r="C146" s="25"/>
      <c r="E146" s="37"/>
      <c r="F146" s="25"/>
      <c r="G146" s="23"/>
    </row>
    <row r="147" spans="3:7" s="24" customFormat="1" ht="12.75" hidden="1">
      <c r="C147" s="25"/>
      <c r="E147" s="37"/>
      <c r="F147" s="25"/>
      <c r="G147" s="23"/>
    </row>
    <row r="148" spans="3:7" s="24" customFormat="1" ht="12.75" hidden="1">
      <c r="C148" s="25"/>
      <c r="E148" s="37"/>
      <c r="F148" s="25"/>
      <c r="G148" s="23"/>
    </row>
    <row r="149" spans="3:7" s="24" customFormat="1" ht="12.75" hidden="1">
      <c r="C149" s="25"/>
      <c r="E149" s="37"/>
      <c r="F149" s="25"/>
      <c r="G149" s="23"/>
    </row>
    <row r="150" spans="3:7" s="24" customFormat="1" ht="12.75" hidden="1">
      <c r="C150" s="25"/>
      <c r="E150" s="37"/>
      <c r="F150" s="25"/>
      <c r="G150" s="23"/>
    </row>
    <row r="151" spans="3:7" s="24" customFormat="1" ht="12.75" hidden="1">
      <c r="C151" s="25"/>
      <c r="E151" s="37"/>
      <c r="F151" s="25"/>
      <c r="G151" s="23"/>
    </row>
    <row r="152" spans="3:7" s="24" customFormat="1" ht="12.75" hidden="1">
      <c r="C152" s="25"/>
      <c r="E152" s="37"/>
      <c r="F152" s="25"/>
      <c r="G152" s="23"/>
    </row>
    <row r="153" spans="3:7" s="24" customFormat="1" ht="12.75" hidden="1">
      <c r="C153" s="25"/>
      <c r="E153" s="37"/>
      <c r="F153" s="25"/>
      <c r="G153" s="23"/>
    </row>
    <row r="154" spans="3:7" s="24" customFormat="1" ht="12.75" hidden="1">
      <c r="C154" s="25"/>
      <c r="E154" s="37"/>
      <c r="F154" s="25"/>
      <c r="G154" s="23"/>
    </row>
    <row r="155" spans="3:7" s="24" customFormat="1" ht="12.75" hidden="1">
      <c r="C155" s="25"/>
      <c r="E155" s="37"/>
      <c r="F155" s="25"/>
      <c r="G155" s="23"/>
    </row>
    <row r="156" spans="3:7" s="24" customFormat="1" ht="12.75" hidden="1">
      <c r="C156" s="25"/>
      <c r="E156" s="37"/>
      <c r="F156" s="25"/>
      <c r="G156" s="23"/>
    </row>
    <row r="157" spans="3:7" s="24" customFormat="1" ht="12.75" hidden="1">
      <c r="C157" s="25"/>
      <c r="E157" s="37"/>
      <c r="F157" s="25"/>
      <c r="G157" s="23"/>
    </row>
    <row r="158" spans="3:7" s="24" customFormat="1" ht="12.75" hidden="1">
      <c r="C158" s="25"/>
      <c r="E158" s="37"/>
      <c r="F158" s="25"/>
      <c r="G158" s="23"/>
    </row>
    <row r="159" spans="3:7" s="24" customFormat="1" ht="12.75" hidden="1">
      <c r="C159" s="25"/>
      <c r="E159" s="37"/>
      <c r="F159" s="25"/>
      <c r="G159" s="23"/>
    </row>
    <row r="160" spans="3:7" s="24" customFormat="1" ht="12.75" hidden="1">
      <c r="C160" s="25"/>
      <c r="E160" s="37"/>
      <c r="F160" s="25"/>
      <c r="G160" s="23"/>
    </row>
    <row r="161" spans="3:7" s="24" customFormat="1" ht="12.75" hidden="1">
      <c r="C161" s="25"/>
      <c r="E161" s="37"/>
      <c r="F161" s="25"/>
      <c r="G161" s="23"/>
    </row>
    <row r="162" spans="3:7" s="24" customFormat="1" ht="12.75" hidden="1">
      <c r="C162" s="25"/>
      <c r="E162" s="37"/>
      <c r="F162" s="25"/>
      <c r="G162" s="23"/>
    </row>
    <row r="163" spans="3:7" s="24" customFormat="1" ht="12.75" hidden="1">
      <c r="C163" s="25"/>
      <c r="E163" s="37"/>
      <c r="F163" s="25"/>
      <c r="G163" s="23"/>
    </row>
    <row r="164" spans="3:7" s="24" customFormat="1" ht="12.75" hidden="1">
      <c r="C164" s="25"/>
      <c r="E164" s="37"/>
      <c r="F164" s="25"/>
      <c r="G164" s="23"/>
    </row>
    <row r="165" spans="3:7" s="24" customFormat="1" ht="12.75" hidden="1">
      <c r="C165" s="25"/>
      <c r="E165" s="37"/>
      <c r="F165" s="25"/>
      <c r="G165" s="23"/>
    </row>
    <row r="166" spans="3:7" s="24" customFormat="1" ht="12.75" hidden="1">
      <c r="C166" s="25"/>
      <c r="E166" s="37"/>
      <c r="F166" s="25"/>
      <c r="G166" s="23"/>
    </row>
    <row r="167" spans="3:7" s="24" customFormat="1" ht="12.75" hidden="1">
      <c r="C167" s="25"/>
      <c r="E167" s="37"/>
      <c r="F167" s="25"/>
      <c r="G167" s="23"/>
    </row>
    <row r="168" spans="3:7" s="24" customFormat="1" ht="12.75" hidden="1">
      <c r="C168" s="25"/>
      <c r="E168" s="37"/>
      <c r="F168" s="25"/>
      <c r="G168" s="23"/>
    </row>
    <row r="169" spans="3:7" s="24" customFormat="1" ht="12.75" hidden="1">
      <c r="C169" s="25"/>
      <c r="E169" s="37"/>
      <c r="F169" s="25"/>
      <c r="G169" s="23"/>
    </row>
    <row r="170" spans="3:7" s="24" customFormat="1" ht="12.75" hidden="1">
      <c r="C170" s="25"/>
      <c r="E170" s="37"/>
      <c r="F170" s="25"/>
      <c r="G170" s="23"/>
    </row>
    <row r="171" spans="3:7" s="24" customFormat="1" ht="12.75" hidden="1">
      <c r="C171" s="25"/>
      <c r="E171" s="37"/>
      <c r="F171" s="25"/>
      <c r="G171" s="23"/>
    </row>
    <row r="172" spans="3:7" s="24" customFormat="1" ht="12.75" hidden="1">
      <c r="C172" s="25"/>
      <c r="E172" s="37"/>
      <c r="F172" s="25"/>
      <c r="G172" s="23"/>
    </row>
    <row r="173" spans="3:7" s="24" customFormat="1" ht="12.75" hidden="1">
      <c r="C173" s="25"/>
      <c r="E173" s="37"/>
      <c r="F173" s="25"/>
      <c r="G173" s="23"/>
    </row>
    <row r="174" spans="3:7" s="24" customFormat="1" ht="12.75" hidden="1">
      <c r="C174" s="25"/>
      <c r="E174" s="37"/>
      <c r="F174" s="25"/>
      <c r="G174" s="23"/>
    </row>
    <row r="175" spans="3:7" s="24" customFormat="1" ht="12.75" hidden="1">
      <c r="C175" s="25"/>
      <c r="E175" s="37"/>
      <c r="F175" s="25"/>
      <c r="G175" s="23"/>
    </row>
    <row r="176" spans="3:7" s="24" customFormat="1" ht="12.75" hidden="1">
      <c r="C176" s="25"/>
      <c r="E176" s="37"/>
      <c r="F176" s="25"/>
      <c r="G176" s="23"/>
    </row>
    <row r="177" spans="3:7" s="24" customFormat="1" ht="12.75" hidden="1">
      <c r="C177" s="25"/>
      <c r="E177" s="37"/>
      <c r="F177" s="25"/>
      <c r="G177" s="23"/>
    </row>
    <row r="178" spans="3:7" s="24" customFormat="1" ht="12.75" hidden="1">
      <c r="C178" s="25"/>
      <c r="E178" s="37"/>
      <c r="F178" s="25"/>
      <c r="G178" s="23"/>
    </row>
    <row r="179" spans="3:7" s="24" customFormat="1" ht="12.75" hidden="1">
      <c r="C179" s="25"/>
      <c r="E179" s="37"/>
      <c r="F179" s="25"/>
      <c r="G179" s="23"/>
    </row>
    <row r="180" spans="3:7" s="24" customFormat="1" ht="12.75" hidden="1">
      <c r="C180" s="25"/>
      <c r="E180" s="37"/>
      <c r="F180" s="25"/>
      <c r="G180" s="23"/>
    </row>
    <row r="181" spans="3:7" s="24" customFormat="1" ht="12.75" hidden="1">
      <c r="C181" s="25"/>
      <c r="E181" s="37"/>
      <c r="F181" s="25"/>
      <c r="G181" s="23"/>
    </row>
    <row r="182" spans="3:7" s="24" customFormat="1" ht="12.75" hidden="1">
      <c r="C182" s="25"/>
      <c r="E182" s="37"/>
      <c r="F182" s="25"/>
      <c r="G182" s="23"/>
    </row>
    <row r="183" spans="3:7" s="24" customFormat="1" ht="12.75" hidden="1">
      <c r="C183" s="25"/>
      <c r="E183" s="37"/>
      <c r="F183" s="25"/>
      <c r="G183" s="23"/>
    </row>
    <row r="184" spans="3:7" s="24" customFormat="1" ht="12.75" hidden="1">
      <c r="C184" s="25"/>
      <c r="E184" s="37"/>
      <c r="F184" s="25"/>
      <c r="G184" s="23"/>
    </row>
    <row r="185" spans="3:7" s="24" customFormat="1" ht="12.75" hidden="1">
      <c r="C185" s="25"/>
      <c r="E185" s="37"/>
      <c r="F185" s="25"/>
      <c r="G185" s="23"/>
    </row>
    <row r="186" spans="3:7" s="24" customFormat="1" ht="12.75" hidden="1">
      <c r="C186" s="25"/>
      <c r="E186" s="37"/>
      <c r="F186" s="25"/>
      <c r="G186" s="23"/>
    </row>
    <row r="187" spans="3:7" s="24" customFormat="1" ht="12.75" hidden="1">
      <c r="C187" s="25"/>
      <c r="E187" s="37"/>
      <c r="F187" s="25"/>
      <c r="G187" s="23"/>
    </row>
    <row r="188" spans="3:7" s="24" customFormat="1" ht="12.75" hidden="1">
      <c r="C188" s="25"/>
      <c r="E188" s="37"/>
      <c r="F188" s="25"/>
      <c r="G188" s="23"/>
    </row>
    <row r="189" spans="3:7" s="24" customFormat="1" ht="12.75" hidden="1">
      <c r="C189" s="25"/>
      <c r="E189" s="37"/>
      <c r="F189" s="25"/>
      <c r="G189" s="23"/>
    </row>
    <row r="190" spans="3:7" s="24" customFormat="1" ht="12.75" hidden="1">
      <c r="C190" s="25"/>
      <c r="E190" s="37"/>
      <c r="F190" s="25"/>
      <c r="G190" s="23"/>
    </row>
    <row r="191" spans="3:7" s="24" customFormat="1" ht="12.75" hidden="1">
      <c r="C191" s="25"/>
      <c r="E191" s="37"/>
      <c r="F191" s="25"/>
      <c r="G191" s="23"/>
    </row>
    <row r="192" spans="3:7" s="24" customFormat="1" ht="12.75" hidden="1">
      <c r="C192" s="25"/>
      <c r="E192" s="37"/>
      <c r="F192" s="25"/>
      <c r="G192" s="23"/>
    </row>
    <row r="193" spans="3:7" s="24" customFormat="1" ht="12.75" hidden="1">
      <c r="C193" s="25"/>
      <c r="E193" s="37"/>
      <c r="F193" s="25"/>
      <c r="G193" s="23"/>
    </row>
    <row r="194" spans="3:7" s="24" customFormat="1" ht="12.75" hidden="1">
      <c r="C194" s="25"/>
      <c r="E194" s="37"/>
      <c r="F194" s="25"/>
      <c r="G194" s="23"/>
    </row>
    <row r="195" spans="3:7" s="24" customFormat="1" ht="12.75" hidden="1">
      <c r="C195" s="25"/>
      <c r="E195" s="37"/>
      <c r="F195" s="25"/>
      <c r="G195" s="23"/>
    </row>
    <row r="196" spans="3:7" s="24" customFormat="1" ht="12.75" hidden="1">
      <c r="C196" s="25"/>
      <c r="E196" s="37"/>
      <c r="F196" s="25"/>
      <c r="G196" s="23"/>
    </row>
    <row r="197" spans="3:7" s="24" customFormat="1" ht="12.75" hidden="1">
      <c r="C197" s="25"/>
      <c r="E197" s="37"/>
      <c r="F197" s="25"/>
      <c r="G197" s="23"/>
    </row>
    <row r="198" spans="3:7" s="24" customFormat="1" ht="12.75" hidden="1">
      <c r="C198" s="25"/>
      <c r="E198" s="37"/>
      <c r="F198" s="25"/>
      <c r="G198" s="23"/>
    </row>
    <row r="199" spans="3:7" s="24" customFormat="1" ht="12.75" hidden="1">
      <c r="C199" s="25"/>
      <c r="E199" s="37"/>
      <c r="F199" s="25"/>
      <c r="G199" s="23"/>
    </row>
    <row r="200" spans="3:7" s="24" customFormat="1" ht="12.75" hidden="1">
      <c r="C200" s="25"/>
      <c r="E200" s="37"/>
      <c r="F200" s="25"/>
      <c r="G200" s="23"/>
    </row>
    <row r="201" spans="3:7" s="24" customFormat="1" ht="12.75" hidden="1">
      <c r="C201" s="25"/>
      <c r="E201" s="37"/>
      <c r="F201" s="25"/>
      <c r="G201" s="23"/>
    </row>
    <row r="202" spans="3:7" s="24" customFormat="1" ht="12.75" hidden="1">
      <c r="C202" s="25"/>
      <c r="E202" s="37"/>
      <c r="F202" s="25"/>
      <c r="G202" s="23"/>
    </row>
    <row r="203" spans="3:7" s="24" customFormat="1" ht="12.75" hidden="1">
      <c r="C203" s="25"/>
      <c r="E203" s="37"/>
      <c r="F203" s="25"/>
      <c r="G203" s="23"/>
    </row>
    <row r="204" spans="3:7" s="24" customFormat="1" ht="12.75" hidden="1">
      <c r="C204" s="25"/>
      <c r="E204" s="37"/>
      <c r="F204" s="25"/>
      <c r="G204" s="23"/>
    </row>
    <row r="205" spans="3:7" s="24" customFormat="1" ht="12.75" hidden="1">
      <c r="C205" s="25"/>
      <c r="E205" s="37"/>
      <c r="F205" s="25"/>
      <c r="G205" s="23"/>
    </row>
    <row r="206" spans="3:7" s="24" customFormat="1" ht="12.75" hidden="1">
      <c r="C206" s="25"/>
      <c r="E206" s="37"/>
      <c r="F206" s="25"/>
      <c r="G206" s="23"/>
    </row>
    <row r="207" spans="3:7" s="24" customFormat="1" ht="12.75" hidden="1">
      <c r="C207" s="25"/>
      <c r="E207" s="37"/>
      <c r="F207" s="25"/>
      <c r="G207" s="23"/>
    </row>
    <row r="208" spans="3:7" s="24" customFormat="1" ht="12.75" hidden="1">
      <c r="C208" s="25"/>
      <c r="E208" s="37"/>
      <c r="F208" s="25"/>
      <c r="G208" s="23"/>
    </row>
    <row r="209" spans="3:7" s="24" customFormat="1" ht="12.75" hidden="1">
      <c r="C209" s="25"/>
      <c r="E209" s="37"/>
      <c r="F209" s="25"/>
      <c r="G209" s="23"/>
    </row>
    <row r="210" spans="3:7" s="24" customFormat="1" ht="12.75" hidden="1">
      <c r="C210" s="25"/>
      <c r="E210" s="37"/>
      <c r="F210" s="25"/>
      <c r="G210" s="23"/>
    </row>
    <row r="211" spans="3:7" s="24" customFormat="1" ht="12.75" hidden="1">
      <c r="C211" s="25"/>
      <c r="E211" s="37"/>
      <c r="F211" s="25"/>
      <c r="G211" s="23"/>
    </row>
    <row r="212" spans="3:7" s="24" customFormat="1" ht="12.75" hidden="1">
      <c r="C212" s="25"/>
      <c r="E212" s="37"/>
      <c r="F212" s="25"/>
      <c r="G212" s="23"/>
    </row>
    <row r="213" spans="3:7" s="24" customFormat="1" ht="12.75" hidden="1">
      <c r="C213" s="25"/>
      <c r="E213" s="37"/>
      <c r="F213" s="25"/>
      <c r="G213" s="23"/>
    </row>
    <row r="214" spans="3:7" s="24" customFormat="1" ht="12.75" hidden="1">
      <c r="C214" s="25"/>
      <c r="E214" s="37"/>
      <c r="F214" s="25"/>
      <c r="G214" s="23"/>
    </row>
    <row r="215" spans="3:7" s="24" customFormat="1" ht="12.75" hidden="1">
      <c r="C215" s="25"/>
      <c r="E215" s="37"/>
      <c r="F215" s="25"/>
      <c r="G215" s="23"/>
    </row>
    <row r="216" spans="3:7" s="24" customFormat="1" ht="12.75" hidden="1">
      <c r="C216" s="25"/>
      <c r="E216" s="37"/>
      <c r="F216" s="25"/>
      <c r="G216" s="23"/>
    </row>
    <row r="217" spans="3:7" s="24" customFormat="1" ht="12.75" hidden="1">
      <c r="C217" s="25"/>
      <c r="E217" s="37"/>
      <c r="F217" s="25"/>
      <c r="G217" s="23"/>
    </row>
    <row r="218" spans="3:7" s="24" customFormat="1" ht="12.75" hidden="1">
      <c r="C218" s="25"/>
      <c r="E218" s="37"/>
      <c r="F218" s="25"/>
      <c r="G218" s="23"/>
    </row>
    <row r="219" spans="3:7" s="24" customFormat="1" ht="12.75" hidden="1">
      <c r="C219" s="25"/>
      <c r="E219" s="37"/>
      <c r="F219" s="25"/>
      <c r="G219" s="23"/>
    </row>
    <row r="220" spans="3:7" s="24" customFormat="1" ht="12.75" hidden="1">
      <c r="C220" s="25"/>
      <c r="E220" s="37"/>
      <c r="F220" s="25"/>
      <c r="G220" s="23"/>
    </row>
    <row r="221" spans="3:7" s="24" customFormat="1" ht="12.75" hidden="1">
      <c r="C221" s="25"/>
      <c r="E221" s="37"/>
      <c r="F221" s="25"/>
      <c r="G221" s="23"/>
    </row>
    <row r="222" spans="3:7" s="24" customFormat="1" ht="12.75" hidden="1">
      <c r="C222" s="25"/>
      <c r="E222" s="37"/>
      <c r="F222" s="25"/>
      <c r="G222" s="23"/>
    </row>
    <row r="223" spans="3:7" s="24" customFormat="1" ht="12.75" hidden="1">
      <c r="C223" s="25"/>
      <c r="E223" s="37"/>
      <c r="F223" s="25"/>
      <c r="G223" s="23"/>
    </row>
    <row r="224" spans="3:7" s="24" customFormat="1" ht="12.75" hidden="1">
      <c r="C224" s="25"/>
      <c r="E224" s="37"/>
      <c r="F224" s="25"/>
      <c r="G224" s="23"/>
    </row>
    <row r="225" spans="3:7" s="24" customFormat="1" ht="12.75" hidden="1">
      <c r="C225" s="3"/>
      <c r="D225" s="2"/>
      <c r="E225" s="5"/>
      <c r="F225" s="3"/>
      <c r="G225" s="23"/>
    </row>
    <row r="226" spans="3:7" s="24" customFormat="1" ht="12.75" hidden="1">
      <c r="C226" s="55"/>
      <c r="D226" s="2"/>
      <c r="E226" s="5"/>
      <c r="F226" s="55"/>
      <c r="G226" s="23"/>
    </row>
    <row r="227" spans="3:7" s="24" customFormat="1" ht="12.75" hidden="1">
      <c r="C227" s="55"/>
      <c r="D227" s="2"/>
      <c r="E227" s="5"/>
      <c r="F227" s="55"/>
      <c r="G227" s="23"/>
    </row>
    <row r="228" spans="3:7" s="24" customFormat="1" ht="12.75" hidden="1">
      <c r="C228" s="2"/>
      <c r="D228" s="2"/>
      <c r="E228" s="2"/>
      <c r="F228" s="2"/>
      <c r="G228" s="2"/>
    </row>
    <row r="229" spans="3:7" s="24" customFormat="1" ht="12.75" hidden="1">
      <c r="C229" s="3"/>
      <c r="D229" s="2"/>
      <c r="E229" s="5"/>
      <c r="F229" s="3"/>
      <c r="G229" s="23"/>
    </row>
    <row r="230" spans="3:7" s="24" customFormat="1" ht="12.75" hidden="1">
      <c r="C230" s="3"/>
      <c r="D230" s="2"/>
      <c r="E230" s="5"/>
      <c r="F230" s="3"/>
      <c r="G230" s="23"/>
    </row>
    <row r="231" spans="3:7" s="24" customFormat="1" ht="12.75" hidden="1">
      <c r="C231" s="3"/>
      <c r="D231" s="2"/>
      <c r="E231" s="5"/>
      <c r="F231" s="3"/>
      <c r="G231" s="23"/>
    </row>
    <row r="232" spans="3:15" s="24" customFormat="1" ht="12.75" hidden="1">
      <c r="C232" s="3"/>
      <c r="D232" s="2"/>
      <c r="E232" s="5"/>
      <c r="F232" s="3"/>
      <c r="G232" s="23"/>
      <c r="O232" s="2"/>
    </row>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sheetData>
  <sheetProtection sheet="1"/>
  <mergeCells count="33">
    <mergeCell ref="C12:D12"/>
    <mergeCell ref="D15:G15"/>
    <mergeCell ref="E13:G13"/>
    <mergeCell ref="C1:G1"/>
    <mergeCell ref="C8:D8"/>
    <mergeCell ref="E3:F3"/>
    <mergeCell ref="E4:F4"/>
    <mergeCell ref="E9:F9"/>
    <mergeCell ref="E5:F5"/>
    <mergeCell ref="C3:D3"/>
    <mergeCell ref="C4:D4"/>
    <mergeCell ref="E8:G8"/>
    <mergeCell ref="C7:G7"/>
    <mergeCell ref="C58:D59"/>
    <mergeCell ref="E58:G59"/>
    <mergeCell ref="C57:G57"/>
    <mergeCell ref="C6:G6"/>
    <mergeCell ref="C35:E35"/>
    <mergeCell ref="C36:E36"/>
    <mergeCell ref="E10:F10"/>
    <mergeCell ref="E12:G12"/>
    <mergeCell ref="C21:D21"/>
    <mergeCell ref="C13:D13"/>
    <mergeCell ref="C61:G61"/>
    <mergeCell ref="C34:E34"/>
    <mergeCell ref="C39:D39"/>
    <mergeCell ref="E39:G39"/>
    <mergeCell ref="C37:G37"/>
    <mergeCell ref="D17:G17"/>
    <mergeCell ref="C22:E22"/>
    <mergeCell ref="C18:G18"/>
    <mergeCell ref="F33:G33"/>
    <mergeCell ref="C33:D33"/>
  </mergeCells>
  <dataValidations count="6">
    <dataValidation type="list" allowBlank="1" showInputMessage="1" showErrorMessage="1" sqref="C58">
      <formula1>choix</formula1>
    </dataValidation>
    <dataValidation type="list" allowBlank="1" showInputMessage="1" showErrorMessage="1" sqref="F11 G10">
      <formula1>annees</formula1>
    </dataValidation>
    <dataValidation type="list" allowBlank="1" showInputMessage="1" showErrorMessage="1" sqref="D10">
      <formula1>trimestres</formula1>
    </dataValidation>
    <dataValidation type="list" allowBlank="1" showInputMessage="1" showErrorMessage="1" sqref="D30">
      <formula1>$L$23:$L$25</formula1>
    </dataValidation>
    <dataValidation type="list" allowBlank="1" showInputMessage="1" showErrorMessage="1" sqref="E12:G13">
      <formula1>$O$2:$O$29</formula1>
    </dataValidation>
    <dataValidation type="list" allowBlank="1" showInputMessage="1" showErrorMessage="1" sqref="D31">
      <formula1>$L$29:$L$31</formula1>
    </dataValidation>
  </dataValidations>
  <hyperlinks>
    <hyperlink ref="C20" r:id="rId1" display="Veuillez vous référer à la structure du programme pour faire votre choix de cour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Feuil3">
    <tabColor theme="6"/>
  </sheetPr>
  <dimension ref="C1:N63"/>
  <sheetViews>
    <sheetView showGridLines="0" showRowColHeaders="0" zoomScalePageLayoutView="0" workbookViewId="0" topLeftCell="A1">
      <selection activeCell="C1" sqref="C1:G1"/>
    </sheetView>
  </sheetViews>
  <sheetFormatPr defaultColWidth="0" defaultRowHeight="15" zeroHeight="1"/>
  <cols>
    <col min="1" max="2" width="11.421875" style="24" customWidth="1"/>
    <col min="3" max="3" width="17.28125" style="25" customWidth="1"/>
    <col min="4" max="4" width="27.00390625" style="24" customWidth="1"/>
    <col min="5" max="5" width="6.8515625" style="37" customWidth="1"/>
    <col min="6" max="6" width="17.8515625" style="25" customWidth="1"/>
    <col min="7" max="7" width="20.140625" style="23" customWidth="1"/>
    <col min="8" max="8" width="10.00390625" style="24" customWidth="1"/>
    <col min="9" max="9" width="32.28125" style="24" customWidth="1"/>
    <col min="10" max="10" width="66.28125" style="24" hidden="1" customWidth="1"/>
    <col min="11" max="13" width="11.421875" style="24" hidden="1" customWidth="1"/>
    <col min="14" max="14" width="24.7109375" style="24" hidden="1" customWidth="1"/>
    <col min="15" max="16384" width="11.421875" style="24" hidden="1" customWidth="1"/>
  </cols>
  <sheetData>
    <row r="1" spans="3:12" s="11" customFormat="1" ht="39" customHeight="1">
      <c r="C1" s="168" t="s">
        <v>166</v>
      </c>
      <c r="D1" s="169"/>
      <c r="E1" s="169"/>
      <c r="F1" s="169"/>
      <c r="G1" s="169"/>
      <c r="J1" s="64" t="s">
        <v>52</v>
      </c>
      <c r="L1" s="65" t="s">
        <v>57</v>
      </c>
    </row>
    <row r="2" spans="6:14" s="11" customFormat="1" ht="15">
      <c r="F2" s="34"/>
      <c r="G2" s="22"/>
      <c r="J2" s="64" t="s">
        <v>54</v>
      </c>
      <c r="L2" s="66">
        <v>2016</v>
      </c>
      <c r="N2" s="74" t="s">
        <v>87</v>
      </c>
    </row>
    <row r="3" spans="3:14" s="11" customFormat="1" ht="15">
      <c r="C3" s="213" t="s">
        <v>45</v>
      </c>
      <c r="D3" s="213"/>
      <c r="E3" s="214" t="s">
        <v>46</v>
      </c>
      <c r="F3" s="214"/>
      <c r="G3" s="54" t="s">
        <v>164</v>
      </c>
      <c r="J3" s="64" t="s">
        <v>55</v>
      </c>
      <c r="L3" s="66">
        <v>2017</v>
      </c>
      <c r="N3" s="114" t="s">
        <v>15</v>
      </c>
    </row>
    <row r="4" spans="3:14" s="2" customFormat="1" ht="15">
      <c r="C4" s="180"/>
      <c r="D4" s="180"/>
      <c r="E4" s="207"/>
      <c r="F4" s="207"/>
      <c r="G4" s="4"/>
      <c r="J4" s="64" t="s">
        <v>56</v>
      </c>
      <c r="L4" s="66">
        <v>2018</v>
      </c>
      <c r="N4" s="115" t="s">
        <v>89</v>
      </c>
    </row>
    <row r="5" spans="3:14" s="2" customFormat="1" ht="15">
      <c r="C5" s="101" t="s">
        <v>146</v>
      </c>
      <c r="D5" s="100"/>
      <c r="E5" s="178" t="s">
        <v>147</v>
      </c>
      <c r="F5" s="178"/>
      <c r="G5" s="4"/>
      <c r="L5" s="66">
        <v>2019</v>
      </c>
      <c r="N5" s="115" t="s">
        <v>171</v>
      </c>
    </row>
    <row r="6" spans="3:14" s="2" customFormat="1" ht="15">
      <c r="C6" s="210" t="s">
        <v>110</v>
      </c>
      <c r="D6" s="211"/>
      <c r="E6" s="211"/>
      <c r="F6" s="211"/>
      <c r="G6" s="212"/>
      <c r="L6" s="66">
        <v>2020</v>
      </c>
      <c r="N6" s="114" t="s">
        <v>16</v>
      </c>
    </row>
    <row r="7" spans="3:14" s="11" customFormat="1" ht="29.25" customHeight="1">
      <c r="C7" s="184"/>
      <c r="D7" s="185"/>
      <c r="E7" s="185"/>
      <c r="F7" s="185"/>
      <c r="G7" s="186"/>
      <c r="L7" s="66">
        <v>2021</v>
      </c>
      <c r="N7" s="114" t="s">
        <v>17</v>
      </c>
    </row>
    <row r="8" spans="3:14" s="2" customFormat="1" ht="15">
      <c r="C8" s="194" t="s">
        <v>109</v>
      </c>
      <c r="D8" s="195"/>
      <c r="E8" s="181"/>
      <c r="F8" s="182"/>
      <c r="G8" s="183"/>
      <c r="N8" s="114" t="s">
        <v>18</v>
      </c>
    </row>
    <row r="9" spans="3:14" s="11" customFormat="1" ht="15.75" thickBot="1">
      <c r="C9" s="13" t="s">
        <v>47</v>
      </c>
      <c r="D9" s="75" t="s">
        <v>48</v>
      </c>
      <c r="E9" s="205" t="s">
        <v>4</v>
      </c>
      <c r="F9" s="205"/>
      <c r="G9" s="60" t="s">
        <v>84</v>
      </c>
      <c r="N9" s="114" t="s">
        <v>82</v>
      </c>
    </row>
    <row r="10" spans="3:14" s="2" customFormat="1" ht="26.25" thickBot="1">
      <c r="C10" s="92" t="s">
        <v>53</v>
      </c>
      <c r="D10" s="77" t="s">
        <v>52</v>
      </c>
      <c r="E10" s="208" t="s">
        <v>49</v>
      </c>
      <c r="F10" s="209"/>
      <c r="G10" s="78" t="s">
        <v>57</v>
      </c>
      <c r="N10" s="115" t="s">
        <v>114</v>
      </c>
    </row>
    <row r="11" spans="3:14" s="2" customFormat="1" ht="15.75" thickBot="1">
      <c r="C11" s="26"/>
      <c r="D11" s="38"/>
      <c r="E11" s="27"/>
      <c r="F11" s="93"/>
      <c r="G11" s="39"/>
      <c r="N11" s="115" t="s">
        <v>112</v>
      </c>
    </row>
    <row r="12" spans="3:14" s="11" customFormat="1" ht="15" customHeight="1" thickBot="1">
      <c r="C12" s="166" t="s">
        <v>103</v>
      </c>
      <c r="D12" s="167"/>
      <c r="E12" s="161" t="s">
        <v>87</v>
      </c>
      <c r="F12" s="162"/>
      <c r="G12" s="163"/>
      <c r="J12" s="71" t="s">
        <v>64</v>
      </c>
      <c r="K12" s="72"/>
      <c r="N12" s="115" t="s">
        <v>19</v>
      </c>
    </row>
    <row r="13" spans="3:14" s="2" customFormat="1" ht="13.5" customHeight="1" thickBot="1">
      <c r="C13" s="166" t="s">
        <v>104</v>
      </c>
      <c r="D13" s="167"/>
      <c r="E13" s="161" t="s">
        <v>87</v>
      </c>
      <c r="F13" s="162"/>
      <c r="G13" s="163"/>
      <c r="J13" s="71" t="s">
        <v>65</v>
      </c>
      <c r="K13" s="72">
        <v>2</v>
      </c>
      <c r="N13" s="114" t="s">
        <v>20</v>
      </c>
    </row>
    <row r="14" spans="3:14" s="11" customFormat="1" ht="15">
      <c r="C14" s="31"/>
      <c r="D14" s="31"/>
      <c r="E14" s="40"/>
      <c r="F14" s="40"/>
      <c r="G14" s="39"/>
      <c r="J14" s="71" t="s">
        <v>66</v>
      </c>
      <c r="K14" s="72">
        <v>2</v>
      </c>
      <c r="N14" s="114" t="s">
        <v>21</v>
      </c>
    </row>
    <row r="15" spans="3:14" s="2" customFormat="1" ht="38.25">
      <c r="C15" s="59" t="s">
        <v>85</v>
      </c>
      <c r="D15" s="134"/>
      <c r="E15" s="135"/>
      <c r="F15" s="135"/>
      <c r="G15" s="136"/>
      <c r="J15" s="71" t="s">
        <v>64</v>
      </c>
      <c r="N15" s="114" t="s">
        <v>22</v>
      </c>
    </row>
    <row r="16" spans="3:14" s="2" customFormat="1" ht="15">
      <c r="C16" s="17"/>
      <c r="D16" s="17"/>
      <c r="E16" s="18"/>
      <c r="F16" s="18"/>
      <c r="G16" s="39"/>
      <c r="J16" s="71" t="s">
        <v>161</v>
      </c>
      <c r="K16" s="72">
        <v>1</v>
      </c>
      <c r="N16" s="114" t="s">
        <v>23</v>
      </c>
    </row>
    <row r="17" spans="3:14" s="11" customFormat="1" ht="38.25">
      <c r="C17" s="104" t="s">
        <v>86</v>
      </c>
      <c r="D17" s="134"/>
      <c r="E17" s="135"/>
      <c r="F17" s="135"/>
      <c r="G17" s="136"/>
      <c r="J17" s="71" t="s">
        <v>67</v>
      </c>
      <c r="K17" s="73">
        <v>1</v>
      </c>
      <c r="N17" s="114" t="s">
        <v>83</v>
      </c>
    </row>
    <row r="18" spans="3:14" s="2" customFormat="1" ht="13.5" customHeight="1">
      <c r="C18" s="140" t="s">
        <v>98</v>
      </c>
      <c r="D18" s="140"/>
      <c r="E18" s="140"/>
      <c r="F18" s="140"/>
      <c r="G18" s="140"/>
      <c r="N18" s="114" t="s">
        <v>172</v>
      </c>
    </row>
    <row r="19" spans="3:14" s="2" customFormat="1" ht="13.5" customHeight="1">
      <c r="C19" s="109"/>
      <c r="D19" s="109"/>
      <c r="E19" s="109"/>
      <c r="F19" s="109"/>
      <c r="G19" s="109"/>
      <c r="N19" s="114" t="s">
        <v>24</v>
      </c>
    </row>
    <row r="20" spans="3:14" s="11" customFormat="1" ht="15">
      <c r="C20" s="206" t="s">
        <v>159</v>
      </c>
      <c r="D20" s="206"/>
      <c r="E20" s="206"/>
      <c r="F20" s="206"/>
      <c r="G20" s="206"/>
      <c r="J20" s="11" t="s">
        <v>180</v>
      </c>
      <c r="N20" s="114" t="s">
        <v>25</v>
      </c>
    </row>
    <row r="21" spans="3:14" s="11" customFormat="1" ht="15">
      <c r="C21" s="105"/>
      <c r="D21" s="105"/>
      <c r="E21" s="105"/>
      <c r="F21" s="105"/>
      <c r="G21" s="105"/>
      <c r="J21" s="11" t="s">
        <v>181</v>
      </c>
      <c r="K21" s="11">
        <v>32</v>
      </c>
      <c r="N21" s="114" t="s">
        <v>26</v>
      </c>
    </row>
    <row r="22" spans="3:14" s="11" customFormat="1" ht="29.25" customHeight="1">
      <c r="C22" s="164"/>
      <c r="D22" s="165"/>
      <c r="E22" s="50" t="s">
        <v>96</v>
      </c>
      <c r="F22" s="28" t="s">
        <v>58</v>
      </c>
      <c r="G22" s="29" t="s">
        <v>59</v>
      </c>
      <c r="H22" s="22"/>
      <c r="J22" t="s">
        <v>182</v>
      </c>
      <c r="K22" s="11">
        <v>32</v>
      </c>
      <c r="N22" s="114" t="s">
        <v>27</v>
      </c>
    </row>
    <row r="23" spans="3:14" s="2" customFormat="1" ht="15">
      <c r="C23" s="137" t="s">
        <v>88</v>
      </c>
      <c r="D23" s="138"/>
      <c r="E23" s="139"/>
      <c r="F23" s="90" t="str">
        <f>IF(OR(D10="Choose a trimester",G10="Choose a year")," ",IF(D10="Summer",DATE(G10,5,1),IF(D10="Winter",DATE(G10,1,1),DATE(G10,9,1))))</f>
        <v> </v>
      </c>
      <c r="G23" s="6"/>
      <c r="H23" s="23"/>
      <c r="N23" s="114" t="s">
        <v>28</v>
      </c>
    </row>
    <row r="24" spans="3:14" s="2" customFormat="1" ht="25.5">
      <c r="C24" s="75" t="s">
        <v>178</v>
      </c>
      <c r="D24" s="14" t="s">
        <v>60</v>
      </c>
      <c r="E24" s="52">
        <v>2</v>
      </c>
      <c r="F24" s="82" t="str">
        <f>IF(OR(D10="Choose a trimester",G10="Choose a year")," ",CONCATENATE("Summer ",(IF(D10="Fall",G10+1,G10))))</f>
        <v> </v>
      </c>
      <c r="G24" s="6"/>
      <c r="H24" s="23"/>
      <c r="N24" s="115" t="s">
        <v>169</v>
      </c>
    </row>
    <row r="25" spans="3:14" s="2" customFormat="1" ht="24.75" customHeight="1">
      <c r="C25" s="117"/>
      <c r="D25" s="14" t="s">
        <v>62</v>
      </c>
      <c r="E25" s="53">
        <v>2</v>
      </c>
      <c r="F25" s="83" t="str">
        <f>IF(OR(D10="Choose a trimester",G10="Choose a year")," ",CONCATENATE("Summer ",(IF(D10="Fall",G10+1,G10))))</f>
        <v> </v>
      </c>
      <c r="G25" s="6"/>
      <c r="H25" s="24"/>
      <c r="L25" s="7"/>
      <c r="N25" s="114" t="s">
        <v>29</v>
      </c>
    </row>
    <row r="26" spans="3:14" s="2" customFormat="1" ht="26.25" customHeight="1">
      <c r="C26" s="117"/>
      <c r="D26" s="14" t="s">
        <v>61</v>
      </c>
      <c r="E26" s="52">
        <v>2</v>
      </c>
      <c r="F26" s="82" t="str">
        <f>IF(OR(D10="Choose a trimester",G10="Choose a year")," ",CONCATENATE("Summer",(IF(D10="Fall",G10+1,G10))))</f>
        <v> </v>
      </c>
      <c r="G26" s="6"/>
      <c r="H26" s="23"/>
      <c r="N26" s="114" t="s">
        <v>30</v>
      </c>
    </row>
    <row r="27" spans="3:14" s="2" customFormat="1" ht="26.25" customHeight="1">
      <c r="C27" s="117"/>
      <c r="D27" s="14" t="s">
        <v>63</v>
      </c>
      <c r="E27" s="53">
        <v>1</v>
      </c>
      <c r="F27" s="82" t="str">
        <f>IF(OR(D10="Choose a trimester",G10="Choose a year")," ",CONCATENATE("Summer ",(IF(D10="Fall",G10+1,G10))))</f>
        <v> </v>
      </c>
      <c r="G27" s="6"/>
      <c r="H27" s="24"/>
      <c r="N27" s="115" t="s">
        <v>113</v>
      </c>
    </row>
    <row r="28" spans="3:14" s="2" customFormat="1" ht="25.5">
      <c r="C28" s="117"/>
      <c r="D28" s="14" t="s">
        <v>74</v>
      </c>
      <c r="E28" s="53">
        <v>1</v>
      </c>
      <c r="F28" s="82" t="str">
        <f>IF(OR(D10="Choose a trimester",G10="Choose a year")," ",CONCATENATE("Summer ",(IF(D10="Fall",G10+1,G10))))</f>
        <v> </v>
      </c>
      <c r="G28" s="6"/>
      <c r="H28" s="23"/>
      <c r="N28" s="114" t="s">
        <v>31</v>
      </c>
    </row>
    <row r="29" spans="3:14" s="2" customFormat="1" ht="25.5">
      <c r="C29" s="117"/>
      <c r="D29" s="14" t="s">
        <v>160</v>
      </c>
      <c r="E29" s="53">
        <v>1</v>
      </c>
      <c r="F29" s="82" t="str">
        <f>IF(OR(D10="Choose a trimester",G10="Choose a year")," ",CONCATENATE("Summer ",(IF(D10="Fall",G10+1,G10))))</f>
        <v> </v>
      </c>
      <c r="G29" s="6"/>
      <c r="H29" s="24"/>
      <c r="N29" s="115" t="s">
        <v>90</v>
      </c>
    </row>
    <row r="30" spans="3:8" s="2" customFormat="1" ht="26.25" customHeight="1" thickBot="1">
      <c r="C30" s="117"/>
      <c r="D30" s="14" t="s">
        <v>68</v>
      </c>
      <c r="E30" s="52">
        <v>1</v>
      </c>
      <c r="F30" s="90" t="str">
        <f>IF(OR(D10="Choose a trimester",G10="Choose a year")," ",IF(D10="Summer",CONCATENATE("April 30, ",G10+1),IF(D10="Fall",CONCATENATE("August 31, ",G10+1),CONCATENATE("December 31, ",G10))))</f>
        <v> </v>
      </c>
      <c r="G30" s="6"/>
      <c r="H30" s="24"/>
    </row>
    <row r="31" spans="3:8" s="2" customFormat="1" ht="26.25" thickBot="1">
      <c r="C31" s="110" t="s">
        <v>162</v>
      </c>
      <c r="D31" s="94" t="s">
        <v>64</v>
      </c>
      <c r="E31" s="113">
        <f>IF(OR(D31=J13,D31=J14),2,"")</f>
      </c>
      <c r="F31" s="82" t="str">
        <f>IF(OR(D10="Choose a trimester",G10="Choose a year",D31="Select a course")," ",CONCATENATE("Summer ",(IF(D10="Fall",G10+1,G10))))</f>
        <v> </v>
      </c>
      <c r="G31" s="6"/>
      <c r="H31" s="23"/>
    </row>
    <row r="32" spans="3:8" s="2" customFormat="1" ht="24" customHeight="1" thickBot="1">
      <c r="C32" s="110" t="s">
        <v>163</v>
      </c>
      <c r="D32" s="94" t="s">
        <v>67</v>
      </c>
      <c r="E32" s="113">
        <f>IF(OR(D32=J16,D32=J17),1,"")</f>
        <v>1</v>
      </c>
      <c r="F32" s="82" t="str">
        <f>IF(OR(D10="Choose a trimester",G10="Choose a year",D32="Select a course")," ",CONCATENATE("Summer ",(IF(D10="Fall",G10+1,G10))))</f>
        <v> </v>
      </c>
      <c r="G32" s="6"/>
      <c r="H32" s="23"/>
    </row>
    <row r="33" spans="3:8" s="2" customFormat="1" ht="26.25" thickBot="1">
      <c r="C33" s="110" t="s">
        <v>179</v>
      </c>
      <c r="D33" s="94" t="s">
        <v>184</v>
      </c>
      <c r="E33" s="113">
        <v>32</v>
      </c>
      <c r="F33" s="89">
        <f>IF(OR(D10="Choose a trimester",G10="Choose a year"),"",IF(D10=J4,CONCATENATE("Winter ",G10," and Fall ",G10),IF(D10=J3,CONCATENATE("Fall ",G10," and Winter ",G10+1),CONCATENATE("Fall ",G10," and Winter ",G10+1))))</f>
      </c>
      <c r="G33" s="6"/>
      <c r="H33" s="24"/>
    </row>
    <row r="34" spans="3:8" s="2" customFormat="1" ht="12.75">
      <c r="C34" s="191" t="s">
        <v>97</v>
      </c>
      <c r="D34" s="192"/>
      <c r="E34" s="88">
        <f>SUM(E24:E33)</f>
        <v>43</v>
      </c>
      <c r="F34" s="190"/>
      <c r="G34" s="142"/>
      <c r="H34" s="23"/>
    </row>
    <row r="35" spans="3:8" s="2" customFormat="1" ht="12.75">
      <c r="C35" s="128" t="s">
        <v>75</v>
      </c>
      <c r="D35" s="129"/>
      <c r="E35" s="130"/>
      <c r="F35" s="84" t="str">
        <f>IF(OR(D10="Choose a trimester",G10="Choose a year")," ",CONCATENATE("April or May ",IF(D10="Winter",G10,G10+1)))</f>
        <v> </v>
      </c>
      <c r="G35" s="30"/>
      <c r="H35" s="23"/>
    </row>
    <row r="36" spans="3:8" s="2" customFormat="1" ht="12.75">
      <c r="C36" s="128" t="s">
        <v>100</v>
      </c>
      <c r="D36" s="129"/>
      <c r="E36" s="130"/>
      <c r="F36" s="84" t="str">
        <f>IF(OR(D10="Choose a trimester",G10="Choose a year")," ",IF(D10="Summer",CONCATENATE("February 15, ",G10+1),IF(D10="Fall",CONCATENATE("June 15, ",G10+1),CONCATENATE("October 15, ",G10))))</f>
        <v> </v>
      </c>
      <c r="G36" s="30"/>
      <c r="H36" s="23"/>
    </row>
    <row r="37" spans="3:8" s="2" customFormat="1" ht="12.75">
      <c r="C37" s="187" t="s">
        <v>91</v>
      </c>
      <c r="D37" s="188"/>
      <c r="E37" s="189"/>
      <c r="F37" s="87" t="str">
        <f>IF(OR(D10="Choose a trimester",G10="Choose a year")," ",IF(D10="Summer",CONCATENATE("April 30, ",G10+1),IF(D10="Fall",CONCATENATE("August 31, ",G10+1),CONCATENATE("December 31, ",G10))))</f>
        <v> </v>
      </c>
      <c r="G37" s="58"/>
      <c r="H37" s="23"/>
    </row>
    <row r="38" spans="3:8" s="2" customFormat="1" ht="12.75">
      <c r="C38" s="193">
        <f>IF(D32=J16,"* You must also choose the course BIM6064B in block 71B","")</f>
      </c>
      <c r="D38" s="193"/>
      <c r="E38" s="193"/>
      <c r="F38" s="193"/>
      <c r="G38" s="193"/>
      <c r="H38" s="23"/>
    </row>
    <row r="39" spans="3:14" s="2" customFormat="1" ht="13.5" customHeight="1">
      <c r="C39" s="21"/>
      <c r="D39" s="21"/>
      <c r="E39" s="21"/>
      <c r="F39" s="21"/>
      <c r="G39" s="21"/>
      <c r="H39" s="24"/>
      <c r="J39" s="8"/>
      <c r="N39" s="1"/>
    </row>
    <row r="40" spans="3:14" s="2" customFormat="1" ht="36" customHeight="1">
      <c r="C40" s="131" t="s">
        <v>92</v>
      </c>
      <c r="D40" s="204"/>
      <c r="E40" s="128" t="s">
        <v>170</v>
      </c>
      <c r="F40" s="129"/>
      <c r="G40" s="130"/>
      <c r="H40" s="24"/>
      <c r="J40" s="8"/>
      <c r="N40" s="19"/>
    </row>
    <row r="41" spans="3:14" s="1" customFormat="1" ht="12.75">
      <c r="C41" s="43"/>
      <c r="D41" s="36"/>
      <c r="E41" s="44"/>
      <c r="F41" s="45"/>
      <c r="G41" s="35"/>
      <c r="H41" s="2"/>
      <c r="I41" s="2"/>
      <c r="J41" s="2"/>
      <c r="K41" s="2"/>
      <c r="N41" s="21"/>
    </row>
    <row r="42" spans="3:11" s="19" customFormat="1" ht="12.75">
      <c r="C42" s="49"/>
      <c r="D42" s="46"/>
      <c r="E42" s="48"/>
      <c r="F42" s="45"/>
      <c r="G42" s="35"/>
      <c r="H42" s="11"/>
      <c r="I42" s="11"/>
      <c r="J42" s="11"/>
      <c r="K42" s="11"/>
    </row>
    <row r="43" spans="3:14" s="21" customFormat="1" ht="26.25" customHeight="1">
      <c r="C43" s="47"/>
      <c r="D43" s="47"/>
      <c r="E43" s="47"/>
      <c r="F43" s="35"/>
      <c r="G43" s="35"/>
      <c r="H43" s="12"/>
      <c r="I43" s="12"/>
      <c r="J43" s="95" t="s">
        <v>131</v>
      </c>
      <c r="K43" s="12"/>
      <c r="N43" s="46"/>
    </row>
    <row r="44" spans="3:14" s="19" customFormat="1" ht="27" customHeight="1">
      <c r="C44" s="79" t="s">
        <v>69</v>
      </c>
      <c r="D44" s="47"/>
      <c r="E44" s="47"/>
      <c r="F44" s="47"/>
      <c r="G44" s="103" t="s">
        <v>151</v>
      </c>
      <c r="H44" s="11"/>
      <c r="I44" s="11"/>
      <c r="J44" s="11" t="s">
        <v>132</v>
      </c>
      <c r="K44" s="11"/>
      <c r="N44" s="47"/>
    </row>
    <row r="45" spans="3:14" s="46" customFormat="1" ht="28.5" customHeight="1">
      <c r="C45" s="49"/>
      <c r="E45" s="9"/>
      <c r="G45" s="35"/>
      <c r="J45" s="46" t="s">
        <v>134</v>
      </c>
      <c r="N45" s="47"/>
    </row>
    <row r="46" spans="3:11" s="47" customFormat="1" ht="12.75">
      <c r="C46" s="49"/>
      <c r="D46" s="46"/>
      <c r="E46" s="9"/>
      <c r="F46" s="46"/>
      <c r="G46" s="35"/>
      <c r="H46" s="46"/>
      <c r="I46" s="46"/>
      <c r="J46" s="46" t="s">
        <v>133</v>
      </c>
      <c r="K46" s="46"/>
    </row>
    <row r="47" spans="3:14" s="47" customFormat="1" ht="12.75">
      <c r="C47" s="49"/>
      <c r="D47" s="46"/>
      <c r="E47" s="9"/>
      <c r="F47" s="46"/>
      <c r="G47" s="35"/>
      <c r="H47" s="46"/>
      <c r="I47" s="46"/>
      <c r="J47" s="46" t="s">
        <v>135</v>
      </c>
      <c r="K47" s="46"/>
      <c r="N47" s="46"/>
    </row>
    <row r="48" spans="4:14" s="47" customFormat="1" ht="12.75">
      <c r="D48" s="46"/>
      <c r="E48" s="9"/>
      <c r="F48" s="46"/>
      <c r="G48" s="35"/>
      <c r="H48" s="46"/>
      <c r="I48" s="46"/>
      <c r="J48" s="46" t="s">
        <v>136</v>
      </c>
      <c r="K48" s="46"/>
      <c r="N48" s="46"/>
    </row>
    <row r="49" spans="3:10" s="46" customFormat="1" ht="13.5" customHeight="1">
      <c r="C49" s="86" t="s">
        <v>70</v>
      </c>
      <c r="G49" s="99" t="s">
        <v>71</v>
      </c>
      <c r="J49" s="46" t="s">
        <v>126</v>
      </c>
    </row>
    <row r="50" spans="3:10" s="46" customFormat="1" ht="12.75">
      <c r="C50" s="44"/>
      <c r="G50" s="35"/>
      <c r="J50" s="46" t="s">
        <v>137</v>
      </c>
    </row>
    <row r="51" spans="5:10" s="46" customFormat="1" ht="12.75">
      <c r="E51" s="48"/>
      <c r="F51" s="45"/>
      <c r="G51" s="35"/>
      <c r="J51" s="46" t="s">
        <v>138</v>
      </c>
    </row>
    <row r="52" spans="7:14" s="46" customFormat="1" ht="15">
      <c r="G52" s="35"/>
      <c r="J52" t="s">
        <v>139</v>
      </c>
      <c r="N52" s="11"/>
    </row>
    <row r="53" spans="5:10" s="46" customFormat="1" ht="12.75">
      <c r="E53" s="48"/>
      <c r="F53" s="45"/>
      <c r="J53" s="96" t="s">
        <v>140</v>
      </c>
    </row>
    <row r="54" spans="3:14" s="11" customFormat="1" ht="12.75">
      <c r="C54" s="25"/>
      <c r="D54" s="24"/>
      <c r="E54" s="37"/>
      <c r="F54" s="25"/>
      <c r="G54" s="23"/>
      <c r="J54" s="11" t="s">
        <v>127</v>
      </c>
      <c r="N54" s="46"/>
    </row>
    <row r="55" spans="3:10" s="46" customFormat="1" ht="12.75" customHeight="1">
      <c r="C55" s="79" t="s">
        <v>93</v>
      </c>
      <c r="G55" s="99" t="s">
        <v>73</v>
      </c>
      <c r="J55" s="46" t="s">
        <v>128</v>
      </c>
    </row>
    <row r="56" spans="3:10" s="46" customFormat="1" ht="12.75">
      <c r="C56" s="56"/>
      <c r="D56" s="24"/>
      <c r="E56" s="37"/>
      <c r="F56" s="56"/>
      <c r="G56" s="23"/>
      <c r="J56" s="46" t="s">
        <v>141</v>
      </c>
    </row>
    <row r="57" spans="3:7" s="46" customFormat="1" ht="12.75">
      <c r="C57" s="25"/>
      <c r="D57" s="24"/>
      <c r="E57" s="37"/>
      <c r="F57" s="25"/>
      <c r="G57" s="23"/>
    </row>
    <row r="58" spans="3:14" s="46" customFormat="1" ht="12.75" customHeight="1" thickBot="1">
      <c r="C58" s="201" t="s">
        <v>129</v>
      </c>
      <c r="D58" s="202"/>
      <c r="E58" s="202"/>
      <c r="F58" s="202"/>
      <c r="G58" s="203"/>
      <c r="N58" s="24"/>
    </row>
    <row r="59" spans="3:14" s="46" customFormat="1" ht="12.75">
      <c r="C59" s="196" t="s">
        <v>131</v>
      </c>
      <c r="D59" s="197"/>
      <c r="E59" s="148" t="s">
        <v>142</v>
      </c>
      <c r="F59" s="148"/>
      <c r="G59" s="149"/>
      <c r="N59" s="24"/>
    </row>
    <row r="60" spans="3:7" ht="13.5" thickBot="1">
      <c r="C60" s="198"/>
      <c r="D60" s="199"/>
      <c r="E60" s="150"/>
      <c r="F60" s="150"/>
      <c r="G60" s="151"/>
    </row>
    <row r="61" ht="12.75">
      <c r="N61" s="20"/>
    </row>
    <row r="62" spans="3:7" ht="12.75">
      <c r="C62" s="200" t="s">
        <v>167</v>
      </c>
      <c r="D62" s="200"/>
      <c r="E62" s="200"/>
      <c r="F62" s="200"/>
      <c r="G62" s="200"/>
    </row>
    <row r="63" spans="3:14" s="20" customFormat="1" ht="13.5" customHeight="1">
      <c r="C63" s="25"/>
      <c r="D63" s="24"/>
      <c r="E63" s="37"/>
      <c r="F63" s="25"/>
      <c r="G63" s="23"/>
      <c r="N63" s="24"/>
    </row>
    <row r="64" ht="13.5" customHeight="1"/>
    <row r="65" ht="12.75"/>
    <row r="66" ht="12.75"/>
    <row r="67" ht="12.75"/>
    <row r="68" ht="12.75"/>
    <row r="69" ht="12.75" hidden="1"/>
    <row r="70" ht="12.75" hidden="1"/>
    <row r="71" ht="12.75" hidden="1"/>
    <row r="72" ht="12.75" hidden="1"/>
    <row r="73" ht="12.75" hidden="1"/>
    <row r="74" ht="12.75" hidden="1"/>
    <row r="75" ht="12.75" hidden="1"/>
    <row r="76" ht="12.75" hidden="1"/>
    <row r="77" ht="12.75" hidden="1"/>
    <row r="78" ht="12.75" hidden="1"/>
    <row r="79" ht="12.75" hidden="1"/>
  </sheetData>
  <sheetProtection sheet="1"/>
  <mergeCells count="34">
    <mergeCell ref="C1:G1"/>
    <mergeCell ref="E4:F4"/>
    <mergeCell ref="E10:F10"/>
    <mergeCell ref="C12:D12"/>
    <mergeCell ref="E5:F5"/>
    <mergeCell ref="C6:G6"/>
    <mergeCell ref="C3:D3"/>
    <mergeCell ref="C4:D4"/>
    <mergeCell ref="E3:F3"/>
    <mergeCell ref="E8:G8"/>
    <mergeCell ref="E13:G13"/>
    <mergeCell ref="E9:F9"/>
    <mergeCell ref="E12:G12"/>
    <mergeCell ref="C13:D13"/>
    <mergeCell ref="C22:D22"/>
    <mergeCell ref="D17:G17"/>
    <mergeCell ref="C18:G18"/>
    <mergeCell ref="C20:G20"/>
    <mergeCell ref="C8:D8"/>
    <mergeCell ref="C7:G7"/>
    <mergeCell ref="D15:G15"/>
    <mergeCell ref="C59:D60"/>
    <mergeCell ref="C62:G62"/>
    <mergeCell ref="E40:G40"/>
    <mergeCell ref="E59:G60"/>
    <mergeCell ref="C58:G58"/>
    <mergeCell ref="C40:D40"/>
    <mergeCell ref="C36:E36"/>
    <mergeCell ref="C37:E37"/>
    <mergeCell ref="F34:G34"/>
    <mergeCell ref="C34:D34"/>
    <mergeCell ref="C23:E23"/>
    <mergeCell ref="C35:E35"/>
    <mergeCell ref="C38:G38"/>
  </mergeCells>
  <dataValidations count="6">
    <dataValidation type="list" allowBlank="1" showInputMessage="1" showErrorMessage="1" sqref="C59">
      <formula1>choice</formula1>
    </dataValidation>
    <dataValidation type="list" allowBlank="1" showInputMessage="1" showErrorMessage="1" sqref="D10">
      <formula1>trimester</formula1>
    </dataValidation>
    <dataValidation type="list" allowBlank="1" showInputMessage="1" showErrorMessage="1" sqref="G10">
      <formula1>year</formula1>
    </dataValidation>
    <dataValidation type="list" allowBlank="1" showInputMessage="1" showErrorMessage="1" sqref="D31">
      <formula1>$J$12:$J$14</formula1>
    </dataValidation>
    <dataValidation type="list" allowBlank="1" showInputMessage="1" showErrorMessage="1" sqref="D32">
      <formula1>$J$15:$J$17</formula1>
    </dataValidation>
    <dataValidation type="list" allowBlank="1" showInputMessage="1" showErrorMessage="1" sqref="E12:G13">
      <formula1>$N$2:$N$29</formula1>
    </dataValidation>
  </dataValidations>
  <hyperlinks>
    <hyperlink ref="C20:G20" r:id="rId1" display="Please refer to the structure of the programme to make your choices of courses"/>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codeName="Feuil5"/>
  <dimension ref="B1:B10"/>
  <sheetViews>
    <sheetView showGridLines="0" showRowColHeaders="0" zoomScalePageLayoutView="0" workbookViewId="0" topLeftCell="A1">
      <selection activeCell="B1" sqref="B1"/>
    </sheetView>
  </sheetViews>
  <sheetFormatPr defaultColWidth="0" defaultRowHeight="15" customHeight="1" zeroHeight="1"/>
  <cols>
    <col min="1" max="1" width="11.421875" style="0" customWidth="1"/>
    <col min="2" max="2" width="125.57421875" style="0" customWidth="1"/>
    <col min="3" max="3" width="11.421875" style="0" customWidth="1"/>
    <col min="4" max="16384" width="0" style="0" hidden="1" customWidth="1"/>
  </cols>
  <sheetData>
    <row r="1" ht="15">
      <c r="B1" s="33" t="s">
        <v>76</v>
      </c>
    </row>
    <row r="2" ht="45">
      <c r="B2" s="32" t="s">
        <v>77</v>
      </c>
    </row>
    <row r="3" ht="15">
      <c r="B3" s="32"/>
    </row>
    <row r="4" ht="15">
      <c r="B4" s="32"/>
    </row>
    <row r="5" ht="15">
      <c r="B5" s="33" t="s">
        <v>78</v>
      </c>
    </row>
    <row r="6" ht="60">
      <c r="B6" s="32" t="s">
        <v>79</v>
      </c>
    </row>
    <row r="7" ht="15">
      <c r="B7" s="91"/>
    </row>
    <row r="8" ht="15"/>
    <row r="9" ht="15"/>
    <row r="10" ht="15">
      <c r="B10" s="10" t="s">
        <v>111</v>
      </c>
    </row>
    <row r="11" ht="15"/>
    <row r="12" ht="15"/>
    <row r="13" ht="15"/>
    <row r="14" ht="15"/>
    <row r="15" ht="15"/>
  </sheetData>
  <sheetProtection password="D074"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 de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Mantovani</dc:creator>
  <cp:keywords/>
  <dc:description/>
  <cp:lastModifiedBy>Mantovani Julie</cp:lastModifiedBy>
  <cp:lastPrinted>2013-11-28T19:35:32Z</cp:lastPrinted>
  <dcterms:created xsi:type="dcterms:W3CDTF">2011-08-12T19:01:59Z</dcterms:created>
  <dcterms:modified xsi:type="dcterms:W3CDTF">2018-09-12T19:58:25Z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